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-120" yWindow="-120" windowWidth="19320" windowHeight="11028"/>
  </bookViews>
  <sheets>
    <sheet name="2022" sheetId="14" r:id="rId1"/>
  </sheets>
  <calcPr calcId="152511"/>
</workbook>
</file>

<file path=xl/calcChain.xml><?xml version="1.0" encoding="utf-8"?>
<calcChain xmlns="http://schemas.openxmlformats.org/spreadsheetml/2006/main">
  <c r="I28" i="14" l="1"/>
  <c r="G28" i="14"/>
  <c r="I25" i="14"/>
  <c r="G25" i="14"/>
  <c r="I23" i="14"/>
  <c r="G23" i="14"/>
  <c r="I17" i="14"/>
  <c r="I15" i="14"/>
  <c r="H21" i="14"/>
  <c r="G17" i="14"/>
  <c r="G14" i="14" s="1"/>
  <c r="G15" i="14"/>
  <c r="F8" i="14"/>
  <c r="J8" i="14"/>
  <c r="K8" i="14"/>
  <c r="L8" i="14"/>
  <c r="M8" i="14"/>
  <c r="N8" i="14"/>
  <c r="E8" i="14"/>
  <c r="F24" i="14"/>
  <c r="G24" i="14"/>
  <c r="I24" i="14"/>
  <c r="E24" i="14"/>
  <c r="H26" i="14"/>
  <c r="F14" i="14"/>
  <c r="I14" i="14"/>
  <c r="E14" i="14"/>
  <c r="H13" i="14"/>
  <c r="G9" i="14"/>
  <c r="I9" i="14"/>
  <c r="J9" i="14"/>
  <c r="K9" i="14"/>
  <c r="L9" i="14"/>
  <c r="M9" i="14"/>
  <c r="N9" i="14"/>
  <c r="F10" i="14"/>
  <c r="F9" i="14" s="1"/>
  <c r="E10" i="14"/>
  <c r="E9" i="14" s="1"/>
  <c r="N31" i="14" l="1"/>
  <c r="M31" i="14"/>
  <c r="L31" i="14"/>
  <c r="K31" i="14"/>
  <c r="J31" i="14"/>
  <c r="H28" i="14"/>
  <c r="N27" i="14"/>
  <c r="M27" i="14"/>
  <c r="L27" i="14"/>
  <c r="K27" i="14"/>
  <c r="J27" i="14"/>
  <c r="G27" i="14"/>
  <c r="F27" i="14"/>
  <c r="E27" i="14"/>
  <c r="H25" i="14"/>
  <c r="H24" i="14" s="1"/>
  <c r="N24" i="14"/>
  <c r="M24" i="14"/>
  <c r="L24" i="14"/>
  <c r="K24" i="14"/>
  <c r="J24" i="14"/>
  <c r="H23" i="14"/>
  <c r="H22" i="14" s="1"/>
  <c r="N22" i="14"/>
  <c r="M22" i="14"/>
  <c r="L22" i="14"/>
  <c r="K22" i="14"/>
  <c r="J22" i="14"/>
  <c r="I22" i="14"/>
  <c r="G22" i="14"/>
  <c r="G8" i="14" s="1"/>
  <c r="F22" i="14"/>
  <c r="E22" i="14"/>
  <c r="H20" i="14"/>
  <c r="H19" i="14"/>
  <c r="H18" i="14"/>
  <c r="H17" i="14"/>
  <c r="H16" i="14"/>
  <c r="H15" i="14"/>
  <c r="N14" i="14"/>
  <c r="M14" i="14"/>
  <c r="L14" i="14"/>
  <c r="K14" i="14"/>
  <c r="J14" i="14"/>
  <c r="H12" i="14"/>
  <c r="H11" i="14"/>
  <c r="H10" i="14"/>
  <c r="E7" i="14" l="1"/>
  <c r="N7" i="14"/>
  <c r="K7" i="14"/>
  <c r="I27" i="14"/>
  <c r="I8" i="14" s="1"/>
  <c r="H9" i="14"/>
  <c r="H14" i="14"/>
  <c r="F7" i="14"/>
  <c r="J7" i="14"/>
  <c r="M7" i="14"/>
  <c r="L7" i="14"/>
  <c r="G7" i="14"/>
  <c r="H27" i="14" l="1"/>
  <c r="H8" i="14" s="1"/>
  <c r="H7" i="14" s="1"/>
  <c r="I7" i="14"/>
</calcChain>
</file>

<file path=xl/sharedStrings.xml><?xml version="1.0" encoding="utf-8"?>
<sst xmlns="http://schemas.openxmlformats.org/spreadsheetml/2006/main" count="85" uniqueCount="66">
  <si>
    <t>грн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</si>
  <si>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</si>
  <si>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</si>
  <si>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</si>
  <si>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обласної/регіональної програми</t>
  </si>
  <si>
    <t>Загальний фонд</t>
  </si>
  <si>
    <t>Спеціальний фонд</t>
  </si>
  <si>
    <t>Затверджено на рік з урахуванням змін</t>
  </si>
  <si>
    <t>Уточнений розпис на період</t>
  </si>
  <si>
    <t>Профінансовано</t>
  </si>
  <si>
    <t>0710000</t>
  </si>
  <si>
    <t>УПРАВЛІННЯ ОХОРОНИ ЗДОРОВ'Я ОБЛДЕРЖАДМІНІСТРАЦІЇ</t>
  </si>
  <si>
    <t>0712020</t>
  </si>
  <si>
    <t>2020</t>
  </si>
  <si>
    <t xml:space="preserve">Спеціалізована стаціонарна медична допомога населенню </t>
  </si>
  <si>
    <t>0712010</t>
  </si>
  <si>
    <t>2010</t>
  </si>
  <si>
    <t xml:space="preserve">Багатопрофільна стаціонарна медична допомога населенню </t>
  </si>
  <si>
    <t>у т.ч.:</t>
  </si>
  <si>
    <t>Виконавець:</t>
  </si>
  <si>
    <t xml:space="preserve">Ольга Воробйова     </t>
  </si>
  <si>
    <t xml:space="preserve">       </t>
  </si>
  <si>
    <t>Санаторно-курортна допомога населенню</t>
  </si>
  <si>
    <t>Відхилення</t>
  </si>
  <si>
    <t>Касові видатки за період</t>
  </si>
  <si>
    <t>Ефективність програм</t>
  </si>
  <si>
    <t>Причини недоосвоєння коштів</t>
  </si>
  <si>
    <t>Забезпечення перевезення працівників до місця роботи та у зворотному напрямку дозволило скоротити час та кошти  витрачені працівниками, на те щоб дістатися місця роботи та у зворотньому напрямку.</t>
  </si>
  <si>
    <t xml:space="preserve">Здійснення виплати заробітної плати з нарахуваннями членам військово-лікарської комісії. Покращення рівня надання медичних послуг щодо огляду громадян. </t>
  </si>
  <si>
    <t>"Обласна Програма  розвитку та підтримки закладів охорони здоров’я, які належать до спільної власності територіальних громад, сіл, селищ, міст Миколаївської області, на 2020-2022 роки та надання населенню області медичних послуг, понад обсяг, передбачений програмою державних гарантій медичного обслуговування населення"</t>
  </si>
  <si>
    <t xml:space="preserve"> - Придбання продуктів харчування для  спеціалізованих шпиталів, визначених для госпіталізації пацієнтів з підозрою та встановленим діагнозом COVID-19 (дофінансування)</t>
  </si>
  <si>
    <t xml:space="preserve"> - Забезпечення перевезення працівників,  які безпосередньо задіяні для надання допомоги, хворим з підозрою або встановленим діагнозом COVID-19 до місця роботи та в зворотньому напрямку за умови зупинки роботи громадського транспорту в умовах карантину</t>
  </si>
  <si>
    <t xml:space="preserve"> - Забезпечення страхування медичних та інших працівників, які безпосередньо задіяні для надання допомоги хворим, з підозрою або встановленим діагнозом COVID-19, та/або інші види матеріальної допомоги працівникам, що захворіли на  COVID-19</t>
  </si>
  <si>
    <t xml:space="preserve"> - Забезпечення організації трудового процесу діагностично-лікувальних заходів на стаціонарному етапі  у КНП "Миколаївський обласний фтизіопульманологічний центр" (забезпечення перевезення працівників до місця роботи та у зворотному напрямі)</t>
  </si>
  <si>
    <t xml:space="preserve"> - Виплату заробітної плати з нарахуваннями на неї працівникам КНП «Миколаївська обласна лікарня відновного лікування»</t>
  </si>
  <si>
    <t xml:space="preserve"> - Розвиток, забезпечення та створення умов для надання якісних медичних  послуг (забезпечення функціонування КНП «Миколаївський обласний дитячий центр медичної реабілітації»)</t>
  </si>
  <si>
    <t xml:space="preserve">Забезпечення харчуванням госпіталізованих  пацієнтів стаціонарних відділень (які знаходяться на лікуванні або з підозрою на інфікування) </t>
  </si>
  <si>
    <t>Ірина СОКОЛОВСЬКА</t>
  </si>
  <si>
    <t>Виконання заходів спрямованих на запобігання поширенню на території Миколаївської області коронавірусної хвороби (COVID-19)</t>
  </si>
  <si>
    <t>Забезпечення підтримки закладів охорони здоров'я</t>
  </si>
  <si>
    <t>Придбання продуктів харчування відбувається з урахуванням потреб спеціалізованих шпиталів, визначених для госпіталізації пацієнтів з підозрою та/або встановленим діагнозом COVID-19</t>
  </si>
  <si>
    <t xml:space="preserve"> - Забезпечення роботи військо—лікарської комісії при обласному військовому комісаріаті </t>
  </si>
  <si>
    <t xml:space="preserve"> - Здійснення безкоштовного зубопротезування для пільгових категорій населення</t>
  </si>
  <si>
    <t>0712100</t>
  </si>
  <si>
    <t>2100</t>
  </si>
  <si>
    <t>0712120</t>
  </si>
  <si>
    <t>2120</t>
  </si>
  <si>
    <t>Стоматологічна допомога населенню</t>
  </si>
  <si>
    <t>Інформаційно-методичне та просвітницьке забезпечення в галузі охорони здоров`я</t>
  </si>
  <si>
    <t xml:space="preserve"> - Забезпечення функціонування КНП "Миколаївський обласний інформаційно-аналітичний центр медичної статистики" </t>
  </si>
  <si>
    <t xml:space="preserve">Заступник начальника планово - фінансового відділу       </t>
  </si>
  <si>
    <t xml:space="preserve">Використання коштів на перевезення працівників передбачене лише а умови зупинки роботи громадського транспорту в умовах карантину. </t>
  </si>
  <si>
    <t>Залишок утворився після укладення договорів страхування</t>
  </si>
  <si>
    <t>Економія виникла в результаті  скорочення кількості перевезень в умовах воєнного стану.</t>
  </si>
  <si>
    <t xml:space="preserve">Здійснення безкоштовного лікування та   зубопротезування
для пільгових категорій населення
</t>
  </si>
  <si>
    <t>Здійснення безкоштовного лікування та   зубопротезування
для пільгових категорій населення</t>
  </si>
  <si>
    <t>Невикористання коштів згідно Указу Президента України від 11.04.22 №230/2022 про звільнення про запас військовослужбовців строкової служби під час дії воєнного стану в Україні</t>
  </si>
  <si>
    <t>Економія виникла  в результаті  укладення меншої кількості договорів страхування ніж планувалось, відповідно до фактичної потреби.</t>
  </si>
  <si>
    <t>Залишок утворився після здійснення безкоштовного зубопротезування пільговикам</t>
  </si>
  <si>
    <t xml:space="preserve"> - Поточний ремонт та технічне обслуговування  обладнання, метрологічна повірка, придбання запасних частин, придбання комплектувальних виробів і деталей для ремонту всіх видів обладнання  тощо</t>
  </si>
  <si>
    <t>Поточний ремонт та технічне обслуговування  обладнання, метрологічна повірка, придбання запасних частин, придбання комплектувальних виробів і деталей для ремонту всіх видів обладнання  тощо</t>
  </si>
  <si>
    <t>Не проведено платіжне доручення у звязку  з відсутністю підкріплення асигнувань у ДКСУ при наявності коштів та розрахунковому рахунку.</t>
  </si>
  <si>
    <t>Невикористання коштів у звязку з тим, що у закладі  відсутній зубний технік</t>
  </si>
  <si>
    <t>Економія виникла  за рахунок оплати тимчасової непрацездатності працівників ФСС та за рахунок надання відпусток без збереження заробітної плати</t>
  </si>
  <si>
    <t>Економія утворилась за рахунок працюючих інвалідів та в результаті несвоєчасного надання постачальниками та підрядниками рахунків, накладних і договорів</t>
  </si>
  <si>
    <t xml:space="preserve">Інформація про стан виконання обласних заходів та програм, що фінансуються з обласного бюджету станом на 01.01.2023 року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</si>
</sst>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г_р_н_._-;\-* #,##0.00\ _г_р_н_._-;_-* &quot;-&quot;??\ _г_р_н_.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/>
    </xf>
    <xf numFmtId="0" fontId="5" fillId="2" borderId="0" xfId="1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49" fontId="4" fillId="4" borderId="1" xfId="1" applyNumberFormat="1" applyFont="1" applyFill="1" applyBorder="1" applyAlignment="1">
      <alignment vertical="top" wrapText="1"/>
    </xf>
    <xf numFmtId="49" fontId="10" fillId="3" borderId="1" xfId="1" applyNumberFormat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justify" vertical="top"/>
    </xf>
    <xf numFmtId="0" fontId="10" fillId="3" borderId="1" xfId="1" applyFont="1" applyFill="1" applyBorder="1" applyAlignment="1">
      <alignment horizontal="justify" vertical="top" wrapText="1"/>
    </xf>
    <xf numFmtId="49" fontId="12" fillId="3" borderId="1" xfId="1" applyNumberFormat="1" applyFont="1" applyFill="1" applyBorder="1" applyAlignment="1">
      <alignment horizontal="center" vertical="top" wrapText="1"/>
    </xf>
    <xf numFmtId="49" fontId="11" fillId="3" borderId="1" xfId="1" applyNumberFormat="1" applyFont="1" applyFill="1" applyBorder="1" applyAlignment="1">
      <alignment horizontal="center" vertical="top" wrapText="1"/>
    </xf>
    <xf numFmtId="0" fontId="12" fillId="3" borderId="1" xfId="1" applyFont="1" applyFill="1" applyBorder="1" applyAlignment="1">
      <alignment horizontal="justify" vertical="top" wrapText="1"/>
    </xf>
    <xf numFmtId="0" fontId="10" fillId="3" borderId="1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justify" vertical="top" wrapText="1"/>
    </xf>
    <xf numFmtId="49" fontId="14" fillId="3" borderId="1" xfId="1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justify" vertical="top" wrapText="1"/>
    </xf>
    <xf numFmtId="3" fontId="10" fillId="3" borderId="1" xfId="1" applyNumberFormat="1" applyFont="1" applyFill="1" applyBorder="1" applyAlignment="1">
      <alignment horizontal="right" vertical="top" wrapText="1"/>
    </xf>
    <xf numFmtId="49" fontId="10" fillId="3" borderId="1" xfId="1" applyNumberFormat="1" applyFont="1" applyFill="1" applyBorder="1" applyAlignment="1">
      <alignment horizontal="center" vertical="top"/>
    </xf>
    <xf numFmtId="49" fontId="14" fillId="3" borderId="1" xfId="1" applyNumberFormat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justify" vertical="top"/>
    </xf>
    <xf numFmtId="49" fontId="11" fillId="0" borderId="2" xfId="1" applyNumberFormat="1" applyFont="1" applyFill="1" applyBorder="1" applyAlignment="1">
      <alignment horizontal="justify" vertical="top" wrapText="1"/>
    </xf>
    <xf numFmtId="0" fontId="14" fillId="3" borderId="1" xfId="1" applyFont="1" applyFill="1" applyBorder="1" applyAlignment="1">
      <alignment horizontal="center" vertical="top" wrapText="1"/>
    </xf>
    <xf numFmtId="0" fontId="14" fillId="3" borderId="1" xfId="1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49" fontId="16" fillId="3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16" fillId="3" borderId="0" xfId="0" applyFont="1" applyFill="1" applyAlignment="1">
      <alignment horizontal="right" vertical="center" wrapText="1"/>
    </xf>
    <xf numFmtId="0" fontId="0" fillId="3" borderId="0" xfId="0" applyFill="1"/>
    <xf numFmtId="0" fontId="10" fillId="3" borderId="1" xfId="1" applyFont="1" applyFill="1" applyBorder="1" applyAlignment="1">
      <alignment horizontal="right" vertical="top" wrapText="1"/>
    </xf>
    <xf numFmtId="3" fontId="10" fillId="3" borderId="1" xfId="2" applyNumberFormat="1" applyFont="1" applyFill="1" applyBorder="1" applyAlignment="1">
      <alignment horizontal="right" vertical="top" wrapText="1"/>
    </xf>
    <xf numFmtId="3" fontId="10" fillId="3" borderId="1" xfId="1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horizontal="center" vertical="top"/>
    </xf>
    <xf numFmtId="49" fontId="10" fillId="3" borderId="1" xfId="2" applyNumberFormat="1" applyFont="1" applyFill="1" applyBorder="1" applyAlignment="1">
      <alignment horizontal="center" vertical="top" wrapText="1"/>
    </xf>
    <xf numFmtId="0" fontId="10" fillId="3" borderId="1" xfId="2" applyFont="1" applyFill="1" applyBorder="1" applyAlignment="1">
      <alignment horizontal="justify" vertical="top" wrapText="1"/>
    </xf>
    <xf numFmtId="3" fontId="10" fillId="3" borderId="0" xfId="1" applyNumberFormat="1" applyFont="1" applyFill="1" applyBorder="1" applyAlignment="1">
      <alignment vertical="top"/>
    </xf>
    <xf numFmtId="0" fontId="7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7" fillId="0" borderId="1" xfId="0" applyFont="1" applyBorder="1" applyAlignment="1">
      <alignment wrapText="1"/>
    </xf>
    <xf numFmtId="0" fontId="2" fillId="3" borderId="0" xfId="1" applyFont="1" applyFill="1"/>
    <xf numFmtId="0" fontId="5" fillId="3" borderId="0" xfId="1" applyFont="1" applyFill="1" applyBorder="1" applyAlignment="1">
      <alignment horizontal="center" vertical="top" wrapText="1"/>
    </xf>
    <xf numFmtId="0" fontId="8" fillId="3" borderId="1" xfId="1" applyNumberFormat="1" applyFont="1" applyFill="1" applyBorder="1" applyAlignment="1" applyProtection="1">
      <alignment horizontal="center" vertical="top" wrapText="1"/>
    </xf>
    <xf numFmtId="3" fontId="10" fillId="3" borderId="1" xfId="3" applyNumberFormat="1" applyFont="1" applyFill="1" applyBorder="1" applyAlignment="1">
      <alignment horizontal="right" vertical="top"/>
    </xf>
    <xf numFmtId="3" fontId="10" fillId="3" borderId="1" xfId="1" applyNumberFormat="1" applyFont="1" applyFill="1" applyBorder="1" applyAlignment="1">
      <alignment horizontal="right" vertical="top"/>
    </xf>
    <xf numFmtId="3" fontId="10" fillId="3" borderId="1" xfId="3" applyNumberFormat="1" applyFont="1" applyFill="1" applyBorder="1" applyAlignment="1">
      <alignment horizontal="right" vertical="top" wrapText="1"/>
    </xf>
    <xf numFmtId="0" fontId="13" fillId="0" borderId="0" xfId="0" applyFont="1"/>
    <xf numFmtId="0" fontId="18" fillId="0" borderId="1" xfId="0" applyFont="1" applyBorder="1" applyAlignment="1">
      <alignment horizontal="left" vertical="top" wrapText="1"/>
    </xf>
    <xf numFmtId="3" fontId="10" fillId="4" borderId="1" xfId="1" applyNumberFormat="1" applyFont="1" applyFill="1" applyBorder="1" applyAlignment="1">
      <alignment horizontal="right" vertical="top" wrapText="1"/>
    </xf>
    <xf numFmtId="3" fontId="10" fillId="3" borderId="1" xfId="0" applyNumberFormat="1" applyFont="1" applyFill="1" applyBorder="1" applyAlignment="1">
      <alignment vertical="top"/>
    </xf>
    <xf numFmtId="0" fontId="1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3" fontId="19" fillId="0" borderId="1" xfId="0" applyNumberFormat="1" applyFont="1" applyBorder="1" applyAlignment="1">
      <alignment horizontal="left" vertical="top" wrapText="1"/>
    </xf>
    <xf numFmtId="3" fontId="19" fillId="3" borderId="1" xfId="0" applyNumberFormat="1" applyFont="1" applyFill="1" applyBorder="1" applyAlignment="1">
      <alignment horizontal="left" vertical="top" wrapText="1"/>
    </xf>
    <xf numFmtId="0" fontId="7" fillId="3" borderId="0" xfId="1" applyFont="1" applyFill="1" applyBorder="1" applyAlignment="1">
      <alignment horizontal="center" vertical="center" wrapText="1"/>
    </xf>
    <xf numFmtId="3" fontId="0" fillId="0" borderId="0" xfId="0" applyNumberFormat="1" applyBorder="1"/>
    <xf numFmtId="0" fontId="10" fillId="3" borderId="1" xfId="2" quotePrefix="1" applyFont="1" applyFill="1" applyBorder="1" applyAlignment="1">
      <alignment horizontal="justify" vertical="top" wrapText="1"/>
    </xf>
    <xf numFmtId="0" fontId="8" fillId="4" borderId="1" xfId="1" applyFont="1" applyFill="1" applyBorder="1" applyAlignment="1">
      <alignment vertical="top" wrapText="1"/>
    </xf>
    <xf numFmtId="3" fontId="16" fillId="3" borderId="0" xfId="0" applyNumberFormat="1" applyFont="1" applyFill="1" applyAlignment="1">
      <alignment horizontal="center" vertical="center" wrapText="1"/>
    </xf>
    <xf numFmtId="0" fontId="2" fillId="0" borderId="0" xfId="1" applyFont="1" applyFill="1"/>
    <xf numFmtId="0" fontId="5" fillId="0" borderId="0" xfId="1" applyFont="1" applyFill="1" applyBorder="1" applyAlignment="1">
      <alignment horizontal="center" vertical="top" wrapText="1"/>
    </xf>
    <xf numFmtId="49" fontId="9" fillId="0" borderId="1" xfId="1" applyNumberFormat="1" applyFont="1" applyFill="1" applyBorder="1" applyAlignment="1">
      <alignment horizontal="justify" vertical="top" wrapText="1"/>
    </xf>
    <xf numFmtId="0" fontId="7" fillId="0" borderId="1" xfId="1" applyFont="1" applyFill="1" applyBorder="1" applyAlignment="1">
      <alignment horizontal="justify" vertical="top" wrapText="1"/>
    </xf>
    <xf numFmtId="0" fontId="13" fillId="0" borderId="1" xfId="0" applyFont="1" applyFill="1" applyBorder="1"/>
    <xf numFmtId="49" fontId="11" fillId="0" borderId="1" xfId="2" applyNumberFormat="1" applyFont="1" applyFill="1" applyBorder="1" applyAlignment="1">
      <alignment horizontal="justify" vertical="top" wrapText="1"/>
    </xf>
    <xf numFmtId="0" fontId="15" fillId="0" borderId="1" xfId="0" applyFont="1" applyFill="1" applyBorder="1"/>
    <xf numFmtId="0" fontId="11" fillId="0" borderId="1" xfId="1" applyFont="1" applyFill="1" applyBorder="1" applyAlignment="1">
      <alignment horizontal="justify" vertical="top"/>
    </xf>
    <xf numFmtId="49" fontId="11" fillId="0" borderId="1" xfId="1" applyNumberFormat="1" applyFont="1" applyFill="1" applyBorder="1" applyAlignment="1">
      <alignment horizontal="justify" vertical="top" wrapText="1"/>
    </xf>
    <xf numFmtId="49" fontId="11" fillId="0" borderId="0" xfId="2" applyNumberFormat="1" applyFont="1" applyFill="1" applyBorder="1" applyAlignment="1">
      <alignment horizontal="justify" vertical="top" wrapText="1"/>
    </xf>
    <xf numFmtId="0" fontId="0" fillId="0" borderId="0" xfId="0" applyFill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3" fontId="7" fillId="3" borderId="1" xfId="1" applyNumberFormat="1" applyFont="1" applyFill="1" applyBorder="1" applyAlignment="1">
      <alignment horizontal="right" vertical="top" wrapText="1"/>
    </xf>
    <xf numFmtId="3" fontId="7" fillId="3" borderId="1" xfId="0" applyNumberFormat="1" applyFont="1" applyFill="1" applyBorder="1" applyAlignment="1">
      <alignment vertical="top"/>
    </xf>
    <xf numFmtId="49" fontId="16" fillId="0" borderId="0" xfId="0" applyNumberFormat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top" wrapText="1"/>
    </xf>
    <xf numFmtId="3" fontId="10" fillId="0" borderId="1" xfId="2" applyNumberFormat="1" applyFont="1" applyFill="1" applyBorder="1" applyAlignment="1">
      <alignment horizontal="right" vertical="top" wrapText="1"/>
    </xf>
    <xf numFmtId="3" fontId="10" fillId="3" borderId="1" xfId="1" applyNumberFormat="1" applyFont="1" applyFill="1" applyBorder="1" applyAlignment="1">
      <alignment vertical="top"/>
    </xf>
    <xf numFmtId="0" fontId="11" fillId="0" borderId="0" xfId="2" applyNumberFormat="1" applyFont="1" applyFill="1" applyBorder="1" applyAlignment="1">
      <alignment horizontal="justify" vertical="top" wrapText="1"/>
    </xf>
    <xf numFmtId="49" fontId="16" fillId="0" borderId="0" xfId="0" applyNumberFormat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4">
    <cellStyle name="Звичайний 2 3" xfId="2"/>
    <cellStyle name="Звичайний 3" xfId="1"/>
    <cellStyle name="Обычный" xfId="0" builtinId="0"/>
    <cellStyle name="Фінансови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zoomScale="50" zoomScaleNormal="50" workbookViewId="0">
      <selection activeCell="P16" sqref="P16"/>
    </sheetView>
  </sheetViews>
  <sheetFormatPr defaultRowHeight="14.4" x14ac:dyDescent="0.3"/>
  <cols>
    <col min="1" max="1" width="12" customWidth="1"/>
    <col min="2" max="2" width="12.77734375" customWidth="1"/>
    <col min="3" max="3" width="32.77734375" customWidth="1"/>
    <col min="4" max="4" width="98.44140625" style="73" customWidth="1"/>
    <col min="5" max="5" width="14.77734375" customWidth="1"/>
    <col min="6" max="6" width="14" customWidth="1"/>
    <col min="7" max="7" width="13.77734375" customWidth="1"/>
    <col min="8" max="8" width="13.77734375" style="32" customWidth="1"/>
    <col min="9" max="9" width="13.21875" customWidth="1"/>
    <col min="10" max="10" width="15.21875" hidden="1" customWidth="1"/>
    <col min="11" max="11" width="37.44140625" hidden="1" customWidth="1"/>
    <col min="12" max="12" width="30" hidden="1" customWidth="1"/>
    <col min="13" max="13" width="28.5546875" style="32" hidden="1" customWidth="1"/>
    <col min="14" max="14" width="34.5546875" hidden="1" customWidth="1"/>
    <col min="15" max="15" width="72.44140625" customWidth="1"/>
    <col min="16" max="16" width="95" customWidth="1"/>
    <col min="17" max="17" width="11.77734375" hidden="1" customWidth="1"/>
    <col min="18" max="18" width="0.77734375" customWidth="1"/>
    <col min="19" max="19" width="9.21875" hidden="1" customWidth="1"/>
    <col min="20" max="20" width="3.44140625" customWidth="1"/>
    <col min="22" max="24" width="12" bestFit="1" customWidth="1"/>
    <col min="261" max="261" width="12" customWidth="1"/>
    <col min="262" max="262" width="12.21875" customWidth="1"/>
    <col min="263" max="263" width="42.44140625" customWidth="1"/>
    <col min="264" max="264" width="63.21875" customWidth="1"/>
    <col min="265" max="265" width="14.44140625" customWidth="1"/>
    <col min="266" max="266" width="14" customWidth="1"/>
    <col min="267" max="267" width="13.77734375" customWidth="1"/>
    <col min="268" max="268" width="14.77734375" customWidth="1"/>
    <col min="269" max="269" width="12.77734375" customWidth="1"/>
    <col min="270" max="270" width="14" customWidth="1"/>
    <col min="271" max="271" width="11" customWidth="1"/>
    <col min="273" max="273" width="11.77734375" customWidth="1"/>
    <col min="517" max="517" width="12" customWidth="1"/>
    <col min="518" max="518" width="12.21875" customWidth="1"/>
    <col min="519" max="519" width="42.44140625" customWidth="1"/>
    <col min="520" max="520" width="63.21875" customWidth="1"/>
    <col min="521" max="521" width="14.44140625" customWidth="1"/>
    <col min="522" max="522" width="14" customWidth="1"/>
    <col min="523" max="523" width="13.77734375" customWidth="1"/>
    <col min="524" max="524" width="14.77734375" customWidth="1"/>
    <col min="525" max="525" width="12.77734375" customWidth="1"/>
    <col min="526" max="526" width="14" customWidth="1"/>
    <col min="527" max="527" width="11" customWidth="1"/>
    <col min="529" max="529" width="11.77734375" customWidth="1"/>
    <col min="773" max="773" width="12" customWidth="1"/>
    <col min="774" max="774" width="12.21875" customWidth="1"/>
    <col min="775" max="775" width="42.44140625" customWidth="1"/>
    <col min="776" max="776" width="63.21875" customWidth="1"/>
    <col min="777" max="777" width="14.44140625" customWidth="1"/>
    <col min="778" max="778" width="14" customWidth="1"/>
    <col min="779" max="779" width="13.77734375" customWidth="1"/>
    <col min="780" max="780" width="14.77734375" customWidth="1"/>
    <col min="781" max="781" width="12.77734375" customWidth="1"/>
    <col min="782" max="782" width="14" customWidth="1"/>
    <col min="783" max="783" width="11" customWidth="1"/>
    <col min="785" max="785" width="11.77734375" customWidth="1"/>
    <col min="1029" max="1029" width="12" customWidth="1"/>
    <col min="1030" max="1030" width="12.21875" customWidth="1"/>
    <col min="1031" max="1031" width="42.44140625" customWidth="1"/>
    <col min="1032" max="1032" width="63.21875" customWidth="1"/>
    <col min="1033" max="1033" width="14.44140625" customWidth="1"/>
    <col min="1034" max="1034" width="14" customWidth="1"/>
    <col min="1035" max="1035" width="13.77734375" customWidth="1"/>
    <col min="1036" max="1036" width="14.77734375" customWidth="1"/>
    <col min="1037" max="1037" width="12.77734375" customWidth="1"/>
    <col min="1038" max="1038" width="14" customWidth="1"/>
    <col min="1039" max="1039" width="11" customWidth="1"/>
    <col min="1041" max="1041" width="11.77734375" customWidth="1"/>
    <col min="1285" max="1285" width="12" customWidth="1"/>
    <col min="1286" max="1286" width="12.21875" customWidth="1"/>
    <col min="1287" max="1287" width="42.44140625" customWidth="1"/>
    <col min="1288" max="1288" width="63.21875" customWidth="1"/>
    <col min="1289" max="1289" width="14.44140625" customWidth="1"/>
    <col min="1290" max="1290" width="14" customWidth="1"/>
    <col min="1291" max="1291" width="13.77734375" customWidth="1"/>
    <col min="1292" max="1292" width="14.77734375" customWidth="1"/>
    <col min="1293" max="1293" width="12.77734375" customWidth="1"/>
    <col min="1294" max="1294" width="14" customWidth="1"/>
    <col min="1295" max="1295" width="11" customWidth="1"/>
    <col min="1297" max="1297" width="11.77734375" customWidth="1"/>
    <col min="1541" max="1541" width="12" customWidth="1"/>
    <col min="1542" max="1542" width="12.21875" customWidth="1"/>
    <col min="1543" max="1543" width="42.44140625" customWidth="1"/>
    <col min="1544" max="1544" width="63.21875" customWidth="1"/>
    <col min="1545" max="1545" width="14.44140625" customWidth="1"/>
    <col min="1546" max="1546" width="14" customWidth="1"/>
    <col min="1547" max="1547" width="13.77734375" customWidth="1"/>
    <col min="1548" max="1548" width="14.77734375" customWidth="1"/>
    <col min="1549" max="1549" width="12.77734375" customWidth="1"/>
    <col min="1550" max="1550" width="14" customWidth="1"/>
    <col min="1551" max="1551" width="11" customWidth="1"/>
    <col min="1553" max="1553" width="11.77734375" customWidth="1"/>
    <col min="1797" max="1797" width="12" customWidth="1"/>
    <col min="1798" max="1798" width="12.21875" customWidth="1"/>
    <col min="1799" max="1799" width="42.44140625" customWidth="1"/>
    <col min="1800" max="1800" width="63.21875" customWidth="1"/>
    <col min="1801" max="1801" width="14.44140625" customWidth="1"/>
    <col min="1802" max="1802" width="14" customWidth="1"/>
    <col min="1803" max="1803" width="13.77734375" customWidth="1"/>
    <col min="1804" max="1804" width="14.77734375" customWidth="1"/>
    <col min="1805" max="1805" width="12.77734375" customWidth="1"/>
    <col min="1806" max="1806" width="14" customWidth="1"/>
    <col min="1807" max="1807" width="11" customWidth="1"/>
    <col min="1809" max="1809" width="11.77734375" customWidth="1"/>
    <col min="2053" max="2053" width="12" customWidth="1"/>
    <col min="2054" max="2054" width="12.21875" customWidth="1"/>
    <col min="2055" max="2055" width="42.44140625" customWidth="1"/>
    <col min="2056" max="2056" width="63.21875" customWidth="1"/>
    <col min="2057" max="2057" width="14.44140625" customWidth="1"/>
    <col min="2058" max="2058" width="14" customWidth="1"/>
    <col min="2059" max="2059" width="13.77734375" customWidth="1"/>
    <col min="2060" max="2060" width="14.77734375" customWidth="1"/>
    <col min="2061" max="2061" width="12.77734375" customWidth="1"/>
    <col min="2062" max="2062" width="14" customWidth="1"/>
    <col min="2063" max="2063" width="11" customWidth="1"/>
    <col min="2065" max="2065" width="11.77734375" customWidth="1"/>
    <col min="2309" max="2309" width="12" customWidth="1"/>
    <col min="2310" max="2310" width="12.21875" customWidth="1"/>
    <col min="2311" max="2311" width="42.44140625" customWidth="1"/>
    <col min="2312" max="2312" width="63.21875" customWidth="1"/>
    <col min="2313" max="2313" width="14.44140625" customWidth="1"/>
    <col min="2314" max="2314" width="14" customWidth="1"/>
    <col min="2315" max="2315" width="13.77734375" customWidth="1"/>
    <col min="2316" max="2316" width="14.77734375" customWidth="1"/>
    <col min="2317" max="2317" width="12.77734375" customWidth="1"/>
    <col min="2318" max="2318" width="14" customWidth="1"/>
    <col min="2319" max="2319" width="11" customWidth="1"/>
    <col min="2321" max="2321" width="11.77734375" customWidth="1"/>
    <col min="2565" max="2565" width="12" customWidth="1"/>
    <col min="2566" max="2566" width="12.21875" customWidth="1"/>
    <col min="2567" max="2567" width="42.44140625" customWidth="1"/>
    <col min="2568" max="2568" width="63.21875" customWidth="1"/>
    <col min="2569" max="2569" width="14.44140625" customWidth="1"/>
    <col min="2570" max="2570" width="14" customWidth="1"/>
    <col min="2571" max="2571" width="13.77734375" customWidth="1"/>
    <col min="2572" max="2572" width="14.77734375" customWidth="1"/>
    <col min="2573" max="2573" width="12.77734375" customWidth="1"/>
    <col min="2574" max="2574" width="14" customWidth="1"/>
    <col min="2575" max="2575" width="11" customWidth="1"/>
    <col min="2577" max="2577" width="11.77734375" customWidth="1"/>
    <col min="2821" max="2821" width="12" customWidth="1"/>
    <col min="2822" max="2822" width="12.21875" customWidth="1"/>
    <col min="2823" max="2823" width="42.44140625" customWidth="1"/>
    <col min="2824" max="2824" width="63.21875" customWidth="1"/>
    <col min="2825" max="2825" width="14.44140625" customWidth="1"/>
    <col min="2826" max="2826" width="14" customWidth="1"/>
    <col min="2827" max="2827" width="13.77734375" customWidth="1"/>
    <col min="2828" max="2828" width="14.77734375" customWidth="1"/>
    <col min="2829" max="2829" width="12.77734375" customWidth="1"/>
    <col min="2830" max="2830" width="14" customWidth="1"/>
    <col min="2831" max="2831" width="11" customWidth="1"/>
    <col min="2833" max="2833" width="11.77734375" customWidth="1"/>
    <col min="3077" max="3077" width="12" customWidth="1"/>
    <col min="3078" max="3078" width="12.21875" customWidth="1"/>
    <col min="3079" max="3079" width="42.44140625" customWidth="1"/>
    <col min="3080" max="3080" width="63.21875" customWidth="1"/>
    <col min="3081" max="3081" width="14.44140625" customWidth="1"/>
    <col min="3082" max="3082" width="14" customWidth="1"/>
    <col min="3083" max="3083" width="13.77734375" customWidth="1"/>
    <col min="3084" max="3084" width="14.77734375" customWidth="1"/>
    <col min="3085" max="3085" width="12.77734375" customWidth="1"/>
    <col min="3086" max="3086" width="14" customWidth="1"/>
    <col min="3087" max="3087" width="11" customWidth="1"/>
    <col min="3089" max="3089" width="11.77734375" customWidth="1"/>
    <col min="3333" max="3333" width="12" customWidth="1"/>
    <col min="3334" max="3334" width="12.21875" customWidth="1"/>
    <col min="3335" max="3335" width="42.44140625" customWidth="1"/>
    <col min="3336" max="3336" width="63.21875" customWidth="1"/>
    <col min="3337" max="3337" width="14.44140625" customWidth="1"/>
    <col min="3338" max="3338" width="14" customWidth="1"/>
    <col min="3339" max="3339" width="13.77734375" customWidth="1"/>
    <col min="3340" max="3340" width="14.77734375" customWidth="1"/>
    <col min="3341" max="3341" width="12.77734375" customWidth="1"/>
    <col min="3342" max="3342" width="14" customWidth="1"/>
    <col min="3343" max="3343" width="11" customWidth="1"/>
    <col min="3345" max="3345" width="11.77734375" customWidth="1"/>
    <col min="3589" max="3589" width="12" customWidth="1"/>
    <col min="3590" max="3590" width="12.21875" customWidth="1"/>
    <col min="3591" max="3591" width="42.44140625" customWidth="1"/>
    <col min="3592" max="3592" width="63.21875" customWidth="1"/>
    <col min="3593" max="3593" width="14.44140625" customWidth="1"/>
    <col min="3594" max="3594" width="14" customWidth="1"/>
    <col min="3595" max="3595" width="13.77734375" customWidth="1"/>
    <col min="3596" max="3596" width="14.77734375" customWidth="1"/>
    <col min="3597" max="3597" width="12.77734375" customWidth="1"/>
    <col min="3598" max="3598" width="14" customWidth="1"/>
    <col min="3599" max="3599" width="11" customWidth="1"/>
    <col min="3601" max="3601" width="11.77734375" customWidth="1"/>
    <col min="3845" max="3845" width="12" customWidth="1"/>
    <col min="3846" max="3846" width="12.21875" customWidth="1"/>
    <col min="3847" max="3847" width="42.44140625" customWidth="1"/>
    <col min="3848" max="3848" width="63.21875" customWidth="1"/>
    <col min="3849" max="3849" width="14.44140625" customWidth="1"/>
    <col min="3850" max="3850" width="14" customWidth="1"/>
    <col min="3851" max="3851" width="13.77734375" customWidth="1"/>
    <col min="3852" max="3852" width="14.77734375" customWidth="1"/>
    <col min="3853" max="3853" width="12.77734375" customWidth="1"/>
    <col min="3854" max="3854" width="14" customWidth="1"/>
    <col min="3855" max="3855" width="11" customWidth="1"/>
    <col min="3857" max="3857" width="11.77734375" customWidth="1"/>
    <col min="4101" max="4101" width="12" customWidth="1"/>
    <col min="4102" max="4102" width="12.21875" customWidth="1"/>
    <col min="4103" max="4103" width="42.44140625" customWidth="1"/>
    <col min="4104" max="4104" width="63.21875" customWidth="1"/>
    <col min="4105" max="4105" width="14.44140625" customWidth="1"/>
    <col min="4106" max="4106" width="14" customWidth="1"/>
    <col min="4107" max="4107" width="13.77734375" customWidth="1"/>
    <col min="4108" max="4108" width="14.77734375" customWidth="1"/>
    <col min="4109" max="4109" width="12.77734375" customWidth="1"/>
    <col min="4110" max="4110" width="14" customWidth="1"/>
    <col min="4111" max="4111" width="11" customWidth="1"/>
    <col min="4113" max="4113" width="11.77734375" customWidth="1"/>
    <col min="4357" max="4357" width="12" customWidth="1"/>
    <col min="4358" max="4358" width="12.21875" customWidth="1"/>
    <col min="4359" max="4359" width="42.44140625" customWidth="1"/>
    <col min="4360" max="4360" width="63.21875" customWidth="1"/>
    <col min="4361" max="4361" width="14.44140625" customWidth="1"/>
    <col min="4362" max="4362" width="14" customWidth="1"/>
    <col min="4363" max="4363" width="13.77734375" customWidth="1"/>
    <col min="4364" max="4364" width="14.77734375" customWidth="1"/>
    <col min="4365" max="4365" width="12.77734375" customWidth="1"/>
    <col min="4366" max="4366" width="14" customWidth="1"/>
    <col min="4367" max="4367" width="11" customWidth="1"/>
    <col min="4369" max="4369" width="11.77734375" customWidth="1"/>
    <col min="4613" max="4613" width="12" customWidth="1"/>
    <col min="4614" max="4614" width="12.21875" customWidth="1"/>
    <col min="4615" max="4615" width="42.44140625" customWidth="1"/>
    <col min="4616" max="4616" width="63.21875" customWidth="1"/>
    <col min="4617" max="4617" width="14.44140625" customWidth="1"/>
    <col min="4618" max="4618" width="14" customWidth="1"/>
    <col min="4619" max="4619" width="13.77734375" customWidth="1"/>
    <col min="4620" max="4620" width="14.77734375" customWidth="1"/>
    <col min="4621" max="4621" width="12.77734375" customWidth="1"/>
    <col min="4622" max="4622" width="14" customWidth="1"/>
    <col min="4623" max="4623" width="11" customWidth="1"/>
    <col min="4625" max="4625" width="11.77734375" customWidth="1"/>
    <col min="4869" max="4869" width="12" customWidth="1"/>
    <col min="4870" max="4870" width="12.21875" customWidth="1"/>
    <col min="4871" max="4871" width="42.44140625" customWidth="1"/>
    <col min="4872" max="4872" width="63.21875" customWidth="1"/>
    <col min="4873" max="4873" width="14.44140625" customWidth="1"/>
    <col min="4874" max="4874" width="14" customWidth="1"/>
    <col min="4875" max="4875" width="13.77734375" customWidth="1"/>
    <col min="4876" max="4876" width="14.77734375" customWidth="1"/>
    <col min="4877" max="4877" width="12.77734375" customWidth="1"/>
    <col min="4878" max="4878" width="14" customWidth="1"/>
    <col min="4879" max="4879" width="11" customWidth="1"/>
    <col min="4881" max="4881" width="11.77734375" customWidth="1"/>
    <col min="5125" max="5125" width="12" customWidth="1"/>
    <col min="5126" max="5126" width="12.21875" customWidth="1"/>
    <col min="5127" max="5127" width="42.44140625" customWidth="1"/>
    <col min="5128" max="5128" width="63.21875" customWidth="1"/>
    <col min="5129" max="5129" width="14.44140625" customWidth="1"/>
    <col min="5130" max="5130" width="14" customWidth="1"/>
    <col min="5131" max="5131" width="13.77734375" customWidth="1"/>
    <col min="5132" max="5132" width="14.77734375" customWidth="1"/>
    <col min="5133" max="5133" width="12.77734375" customWidth="1"/>
    <col min="5134" max="5134" width="14" customWidth="1"/>
    <col min="5135" max="5135" width="11" customWidth="1"/>
    <col min="5137" max="5137" width="11.77734375" customWidth="1"/>
    <col min="5381" max="5381" width="12" customWidth="1"/>
    <col min="5382" max="5382" width="12.21875" customWidth="1"/>
    <col min="5383" max="5383" width="42.44140625" customWidth="1"/>
    <col min="5384" max="5384" width="63.21875" customWidth="1"/>
    <col min="5385" max="5385" width="14.44140625" customWidth="1"/>
    <col min="5386" max="5386" width="14" customWidth="1"/>
    <col min="5387" max="5387" width="13.77734375" customWidth="1"/>
    <col min="5388" max="5388" width="14.77734375" customWidth="1"/>
    <col min="5389" max="5389" width="12.77734375" customWidth="1"/>
    <col min="5390" max="5390" width="14" customWidth="1"/>
    <col min="5391" max="5391" width="11" customWidth="1"/>
    <col min="5393" max="5393" width="11.77734375" customWidth="1"/>
    <col min="5637" max="5637" width="12" customWidth="1"/>
    <col min="5638" max="5638" width="12.21875" customWidth="1"/>
    <col min="5639" max="5639" width="42.44140625" customWidth="1"/>
    <col min="5640" max="5640" width="63.21875" customWidth="1"/>
    <col min="5641" max="5641" width="14.44140625" customWidth="1"/>
    <col min="5642" max="5642" width="14" customWidth="1"/>
    <col min="5643" max="5643" width="13.77734375" customWidth="1"/>
    <col min="5644" max="5644" width="14.77734375" customWidth="1"/>
    <col min="5645" max="5645" width="12.77734375" customWidth="1"/>
    <col min="5646" max="5646" width="14" customWidth="1"/>
    <col min="5647" max="5647" width="11" customWidth="1"/>
    <col min="5649" max="5649" width="11.77734375" customWidth="1"/>
    <col min="5893" max="5893" width="12" customWidth="1"/>
    <col min="5894" max="5894" width="12.21875" customWidth="1"/>
    <col min="5895" max="5895" width="42.44140625" customWidth="1"/>
    <col min="5896" max="5896" width="63.21875" customWidth="1"/>
    <col min="5897" max="5897" width="14.44140625" customWidth="1"/>
    <col min="5898" max="5898" width="14" customWidth="1"/>
    <col min="5899" max="5899" width="13.77734375" customWidth="1"/>
    <col min="5900" max="5900" width="14.77734375" customWidth="1"/>
    <col min="5901" max="5901" width="12.77734375" customWidth="1"/>
    <col min="5902" max="5902" width="14" customWidth="1"/>
    <col min="5903" max="5903" width="11" customWidth="1"/>
    <col min="5905" max="5905" width="11.77734375" customWidth="1"/>
    <col min="6149" max="6149" width="12" customWidth="1"/>
    <col min="6150" max="6150" width="12.21875" customWidth="1"/>
    <col min="6151" max="6151" width="42.44140625" customWidth="1"/>
    <col min="6152" max="6152" width="63.21875" customWidth="1"/>
    <col min="6153" max="6153" width="14.44140625" customWidth="1"/>
    <col min="6154" max="6154" width="14" customWidth="1"/>
    <col min="6155" max="6155" width="13.77734375" customWidth="1"/>
    <col min="6156" max="6156" width="14.77734375" customWidth="1"/>
    <col min="6157" max="6157" width="12.77734375" customWidth="1"/>
    <col min="6158" max="6158" width="14" customWidth="1"/>
    <col min="6159" max="6159" width="11" customWidth="1"/>
    <col min="6161" max="6161" width="11.77734375" customWidth="1"/>
    <col min="6405" max="6405" width="12" customWidth="1"/>
    <col min="6406" max="6406" width="12.21875" customWidth="1"/>
    <col min="6407" max="6407" width="42.44140625" customWidth="1"/>
    <col min="6408" max="6408" width="63.21875" customWidth="1"/>
    <col min="6409" max="6409" width="14.44140625" customWidth="1"/>
    <col min="6410" max="6410" width="14" customWidth="1"/>
    <col min="6411" max="6411" width="13.77734375" customWidth="1"/>
    <col min="6412" max="6412" width="14.77734375" customWidth="1"/>
    <col min="6413" max="6413" width="12.77734375" customWidth="1"/>
    <col min="6414" max="6414" width="14" customWidth="1"/>
    <col min="6415" max="6415" width="11" customWidth="1"/>
    <col min="6417" max="6417" width="11.77734375" customWidth="1"/>
    <col min="6661" max="6661" width="12" customWidth="1"/>
    <col min="6662" max="6662" width="12.21875" customWidth="1"/>
    <col min="6663" max="6663" width="42.44140625" customWidth="1"/>
    <col min="6664" max="6664" width="63.21875" customWidth="1"/>
    <col min="6665" max="6665" width="14.44140625" customWidth="1"/>
    <col min="6666" max="6666" width="14" customWidth="1"/>
    <col min="6667" max="6667" width="13.77734375" customWidth="1"/>
    <col min="6668" max="6668" width="14.77734375" customWidth="1"/>
    <col min="6669" max="6669" width="12.77734375" customWidth="1"/>
    <col min="6670" max="6670" width="14" customWidth="1"/>
    <col min="6671" max="6671" width="11" customWidth="1"/>
    <col min="6673" max="6673" width="11.77734375" customWidth="1"/>
    <col min="6917" max="6917" width="12" customWidth="1"/>
    <col min="6918" max="6918" width="12.21875" customWidth="1"/>
    <col min="6919" max="6919" width="42.44140625" customWidth="1"/>
    <col min="6920" max="6920" width="63.21875" customWidth="1"/>
    <col min="6921" max="6921" width="14.44140625" customWidth="1"/>
    <col min="6922" max="6922" width="14" customWidth="1"/>
    <col min="6923" max="6923" width="13.77734375" customWidth="1"/>
    <col min="6924" max="6924" width="14.77734375" customWidth="1"/>
    <col min="6925" max="6925" width="12.77734375" customWidth="1"/>
    <col min="6926" max="6926" width="14" customWidth="1"/>
    <col min="6927" max="6927" width="11" customWidth="1"/>
    <col min="6929" max="6929" width="11.77734375" customWidth="1"/>
    <col min="7173" max="7173" width="12" customWidth="1"/>
    <col min="7174" max="7174" width="12.21875" customWidth="1"/>
    <col min="7175" max="7175" width="42.44140625" customWidth="1"/>
    <col min="7176" max="7176" width="63.21875" customWidth="1"/>
    <col min="7177" max="7177" width="14.44140625" customWidth="1"/>
    <col min="7178" max="7178" width="14" customWidth="1"/>
    <col min="7179" max="7179" width="13.77734375" customWidth="1"/>
    <col min="7180" max="7180" width="14.77734375" customWidth="1"/>
    <col min="7181" max="7181" width="12.77734375" customWidth="1"/>
    <col min="7182" max="7182" width="14" customWidth="1"/>
    <col min="7183" max="7183" width="11" customWidth="1"/>
    <col min="7185" max="7185" width="11.77734375" customWidth="1"/>
    <col min="7429" max="7429" width="12" customWidth="1"/>
    <col min="7430" max="7430" width="12.21875" customWidth="1"/>
    <col min="7431" max="7431" width="42.44140625" customWidth="1"/>
    <col min="7432" max="7432" width="63.21875" customWidth="1"/>
    <col min="7433" max="7433" width="14.44140625" customWidth="1"/>
    <col min="7434" max="7434" width="14" customWidth="1"/>
    <col min="7435" max="7435" width="13.77734375" customWidth="1"/>
    <col min="7436" max="7436" width="14.77734375" customWidth="1"/>
    <col min="7437" max="7437" width="12.77734375" customWidth="1"/>
    <col min="7438" max="7438" width="14" customWidth="1"/>
    <col min="7439" max="7439" width="11" customWidth="1"/>
    <col min="7441" max="7441" width="11.77734375" customWidth="1"/>
    <col min="7685" max="7685" width="12" customWidth="1"/>
    <col min="7686" max="7686" width="12.21875" customWidth="1"/>
    <col min="7687" max="7687" width="42.44140625" customWidth="1"/>
    <col min="7688" max="7688" width="63.21875" customWidth="1"/>
    <col min="7689" max="7689" width="14.44140625" customWidth="1"/>
    <col min="7690" max="7690" width="14" customWidth="1"/>
    <col min="7691" max="7691" width="13.77734375" customWidth="1"/>
    <col min="7692" max="7692" width="14.77734375" customWidth="1"/>
    <col min="7693" max="7693" width="12.77734375" customWidth="1"/>
    <col min="7694" max="7694" width="14" customWidth="1"/>
    <col min="7695" max="7695" width="11" customWidth="1"/>
    <col min="7697" max="7697" width="11.77734375" customWidth="1"/>
    <col min="7941" max="7941" width="12" customWidth="1"/>
    <col min="7942" max="7942" width="12.21875" customWidth="1"/>
    <col min="7943" max="7943" width="42.44140625" customWidth="1"/>
    <col min="7944" max="7944" width="63.21875" customWidth="1"/>
    <col min="7945" max="7945" width="14.44140625" customWidth="1"/>
    <col min="7946" max="7946" width="14" customWidth="1"/>
    <col min="7947" max="7947" width="13.77734375" customWidth="1"/>
    <col min="7948" max="7948" width="14.77734375" customWidth="1"/>
    <col min="7949" max="7949" width="12.77734375" customWidth="1"/>
    <col min="7950" max="7950" width="14" customWidth="1"/>
    <col min="7951" max="7951" width="11" customWidth="1"/>
    <col min="7953" max="7953" width="11.77734375" customWidth="1"/>
    <col min="8197" max="8197" width="12" customWidth="1"/>
    <col min="8198" max="8198" width="12.21875" customWidth="1"/>
    <col min="8199" max="8199" width="42.44140625" customWidth="1"/>
    <col min="8200" max="8200" width="63.21875" customWidth="1"/>
    <col min="8201" max="8201" width="14.44140625" customWidth="1"/>
    <col min="8202" max="8202" width="14" customWidth="1"/>
    <col min="8203" max="8203" width="13.77734375" customWidth="1"/>
    <col min="8204" max="8204" width="14.77734375" customWidth="1"/>
    <col min="8205" max="8205" width="12.77734375" customWidth="1"/>
    <col min="8206" max="8206" width="14" customWidth="1"/>
    <col min="8207" max="8207" width="11" customWidth="1"/>
    <col min="8209" max="8209" width="11.77734375" customWidth="1"/>
    <col min="8453" max="8453" width="12" customWidth="1"/>
    <col min="8454" max="8454" width="12.21875" customWidth="1"/>
    <col min="8455" max="8455" width="42.44140625" customWidth="1"/>
    <col min="8456" max="8456" width="63.21875" customWidth="1"/>
    <col min="8457" max="8457" width="14.44140625" customWidth="1"/>
    <col min="8458" max="8458" width="14" customWidth="1"/>
    <col min="8459" max="8459" width="13.77734375" customWidth="1"/>
    <col min="8460" max="8460" width="14.77734375" customWidth="1"/>
    <col min="8461" max="8461" width="12.77734375" customWidth="1"/>
    <col min="8462" max="8462" width="14" customWidth="1"/>
    <col min="8463" max="8463" width="11" customWidth="1"/>
    <col min="8465" max="8465" width="11.77734375" customWidth="1"/>
    <col min="8709" max="8709" width="12" customWidth="1"/>
    <col min="8710" max="8710" width="12.21875" customWidth="1"/>
    <col min="8711" max="8711" width="42.44140625" customWidth="1"/>
    <col min="8712" max="8712" width="63.21875" customWidth="1"/>
    <col min="8713" max="8713" width="14.44140625" customWidth="1"/>
    <col min="8714" max="8714" width="14" customWidth="1"/>
    <col min="8715" max="8715" width="13.77734375" customWidth="1"/>
    <col min="8716" max="8716" width="14.77734375" customWidth="1"/>
    <col min="8717" max="8717" width="12.77734375" customWidth="1"/>
    <col min="8718" max="8718" width="14" customWidth="1"/>
    <col min="8719" max="8719" width="11" customWidth="1"/>
    <col min="8721" max="8721" width="11.77734375" customWidth="1"/>
    <col min="8965" max="8965" width="12" customWidth="1"/>
    <col min="8966" max="8966" width="12.21875" customWidth="1"/>
    <col min="8967" max="8967" width="42.44140625" customWidth="1"/>
    <col min="8968" max="8968" width="63.21875" customWidth="1"/>
    <col min="8969" max="8969" width="14.44140625" customWidth="1"/>
    <col min="8970" max="8970" width="14" customWidth="1"/>
    <col min="8971" max="8971" width="13.77734375" customWidth="1"/>
    <col min="8972" max="8972" width="14.77734375" customWidth="1"/>
    <col min="8973" max="8973" width="12.77734375" customWidth="1"/>
    <col min="8974" max="8974" width="14" customWidth="1"/>
    <col min="8975" max="8975" width="11" customWidth="1"/>
    <col min="8977" max="8977" width="11.77734375" customWidth="1"/>
    <col min="9221" max="9221" width="12" customWidth="1"/>
    <col min="9222" max="9222" width="12.21875" customWidth="1"/>
    <col min="9223" max="9223" width="42.44140625" customWidth="1"/>
    <col min="9224" max="9224" width="63.21875" customWidth="1"/>
    <col min="9225" max="9225" width="14.44140625" customWidth="1"/>
    <col min="9226" max="9226" width="14" customWidth="1"/>
    <col min="9227" max="9227" width="13.77734375" customWidth="1"/>
    <col min="9228" max="9228" width="14.77734375" customWidth="1"/>
    <col min="9229" max="9229" width="12.77734375" customWidth="1"/>
    <col min="9230" max="9230" width="14" customWidth="1"/>
    <col min="9231" max="9231" width="11" customWidth="1"/>
    <col min="9233" max="9233" width="11.77734375" customWidth="1"/>
    <col min="9477" max="9477" width="12" customWidth="1"/>
    <col min="9478" max="9478" width="12.21875" customWidth="1"/>
    <col min="9479" max="9479" width="42.44140625" customWidth="1"/>
    <col min="9480" max="9480" width="63.21875" customWidth="1"/>
    <col min="9481" max="9481" width="14.44140625" customWidth="1"/>
    <col min="9482" max="9482" width="14" customWidth="1"/>
    <col min="9483" max="9483" width="13.77734375" customWidth="1"/>
    <col min="9484" max="9484" width="14.77734375" customWidth="1"/>
    <col min="9485" max="9485" width="12.77734375" customWidth="1"/>
    <col min="9486" max="9486" width="14" customWidth="1"/>
    <col min="9487" max="9487" width="11" customWidth="1"/>
    <col min="9489" max="9489" width="11.77734375" customWidth="1"/>
    <col min="9733" max="9733" width="12" customWidth="1"/>
    <col min="9734" max="9734" width="12.21875" customWidth="1"/>
    <col min="9735" max="9735" width="42.44140625" customWidth="1"/>
    <col min="9736" max="9736" width="63.21875" customWidth="1"/>
    <col min="9737" max="9737" width="14.44140625" customWidth="1"/>
    <col min="9738" max="9738" width="14" customWidth="1"/>
    <col min="9739" max="9739" width="13.77734375" customWidth="1"/>
    <col min="9740" max="9740" width="14.77734375" customWidth="1"/>
    <col min="9741" max="9741" width="12.77734375" customWidth="1"/>
    <col min="9742" max="9742" width="14" customWidth="1"/>
    <col min="9743" max="9743" width="11" customWidth="1"/>
    <col min="9745" max="9745" width="11.77734375" customWidth="1"/>
    <col min="9989" max="9989" width="12" customWidth="1"/>
    <col min="9990" max="9990" width="12.21875" customWidth="1"/>
    <col min="9991" max="9991" width="42.44140625" customWidth="1"/>
    <col min="9992" max="9992" width="63.21875" customWidth="1"/>
    <col min="9993" max="9993" width="14.44140625" customWidth="1"/>
    <col min="9994" max="9994" width="14" customWidth="1"/>
    <col min="9995" max="9995" width="13.77734375" customWidth="1"/>
    <col min="9996" max="9996" width="14.77734375" customWidth="1"/>
    <col min="9997" max="9997" width="12.77734375" customWidth="1"/>
    <col min="9998" max="9998" width="14" customWidth="1"/>
    <col min="9999" max="9999" width="11" customWidth="1"/>
    <col min="10001" max="10001" width="11.77734375" customWidth="1"/>
    <col min="10245" max="10245" width="12" customWidth="1"/>
    <col min="10246" max="10246" width="12.21875" customWidth="1"/>
    <col min="10247" max="10247" width="42.44140625" customWidth="1"/>
    <col min="10248" max="10248" width="63.21875" customWidth="1"/>
    <col min="10249" max="10249" width="14.44140625" customWidth="1"/>
    <col min="10250" max="10250" width="14" customWidth="1"/>
    <col min="10251" max="10251" width="13.77734375" customWidth="1"/>
    <col min="10252" max="10252" width="14.77734375" customWidth="1"/>
    <col min="10253" max="10253" width="12.77734375" customWidth="1"/>
    <col min="10254" max="10254" width="14" customWidth="1"/>
    <col min="10255" max="10255" width="11" customWidth="1"/>
    <col min="10257" max="10257" width="11.77734375" customWidth="1"/>
    <col min="10501" max="10501" width="12" customWidth="1"/>
    <col min="10502" max="10502" width="12.21875" customWidth="1"/>
    <col min="10503" max="10503" width="42.44140625" customWidth="1"/>
    <col min="10504" max="10504" width="63.21875" customWidth="1"/>
    <col min="10505" max="10505" width="14.44140625" customWidth="1"/>
    <col min="10506" max="10506" width="14" customWidth="1"/>
    <col min="10507" max="10507" width="13.77734375" customWidth="1"/>
    <col min="10508" max="10508" width="14.77734375" customWidth="1"/>
    <col min="10509" max="10509" width="12.77734375" customWidth="1"/>
    <col min="10510" max="10510" width="14" customWidth="1"/>
    <col min="10511" max="10511" width="11" customWidth="1"/>
    <col min="10513" max="10513" width="11.77734375" customWidth="1"/>
    <col min="10757" max="10757" width="12" customWidth="1"/>
    <col min="10758" max="10758" width="12.21875" customWidth="1"/>
    <col min="10759" max="10759" width="42.44140625" customWidth="1"/>
    <col min="10760" max="10760" width="63.21875" customWidth="1"/>
    <col min="10761" max="10761" width="14.44140625" customWidth="1"/>
    <col min="10762" max="10762" width="14" customWidth="1"/>
    <col min="10763" max="10763" width="13.77734375" customWidth="1"/>
    <col min="10764" max="10764" width="14.77734375" customWidth="1"/>
    <col min="10765" max="10765" width="12.77734375" customWidth="1"/>
    <col min="10766" max="10766" width="14" customWidth="1"/>
    <col min="10767" max="10767" width="11" customWidth="1"/>
    <col min="10769" max="10769" width="11.77734375" customWidth="1"/>
    <col min="11013" max="11013" width="12" customWidth="1"/>
    <col min="11014" max="11014" width="12.21875" customWidth="1"/>
    <col min="11015" max="11015" width="42.44140625" customWidth="1"/>
    <col min="11016" max="11016" width="63.21875" customWidth="1"/>
    <col min="11017" max="11017" width="14.44140625" customWidth="1"/>
    <col min="11018" max="11018" width="14" customWidth="1"/>
    <col min="11019" max="11019" width="13.77734375" customWidth="1"/>
    <col min="11020" max="11020" width="14.77734375" customWidth="1"/>
    <col min="11021" max="11021" width="12.77734375" customWidth="1"/>
    <col min="11022" max="11022" width="14" customWidth="1"/>
    <col min="11023" max="11023" width="11" customWidth="1"/>
    <col min="11025" max="11025" width="11.77734375" customWidth="1"/>
    <col min="11269" max="11269" width="12" customWidth="1"/>
    <col min="11270" max="11270" width="12.21875" customWidth="1"/>
    <col min="11271" max="11271" width="42.44140625" customWidth="1"/>
    <col min="11272" max="11272" width="63.21875" customWidth="1"/>
    <col min="11273" max="11273" width="14.44140625" customWidth="1"/>
    <col min="11274" max="11274" width="14" customWidth="1"/>
    <col min="11275" max="11275" width="13.77734375" customWidth="1"/>
    <col min="11276" max="11276" width="14.77734375" customWidth="1"/>
    <col min="11277" max="11277" width="12.77734375" customWidth="1"/>
    <col min="11278" max="11278" width="14" customWidth="1"/>
    <col min="11279" max="11279" width="11" customWidth="1"/>
    <col min="11281" max="11281" width="11.77734375" customWidth="1"/>
    <col min="11525" max="11525" width="12" customWidth="1"/>
    <col min="11526" max="11526" width="12.21875" customWidth="1"/>
    <col min="11527" max="11527" width="42.44140625" customWidth="1"/>
    <col min="11528" max="11528" width="63.21875" customWidth="1"/>
    <col min="11529" max="11529" width="14.44140625" customWidth="1"/>
    <col min="11530" max="11530" width="14" customWidth="1"/>
    <col min="11531" max="11531" width="13.77734375" customWidth="1"/>
    <col min="11532" max="11532" width="14.77734375" customWidth="1"/>
    <col min="11533" max="11533" width="12.77734375" customWidth="1"/>
    <col min="11534" max="11534" width="14" customWidth="1"/>
    <col min="11535" max="11535" width="11" customWidth="1"/>
    <col min="11537" max="11537" width="11.77734375" customWidth="1"/>
    <col min="11781" max="11781" width="12" customWidth="1"/>
    <col min="11782" max="11782" width="12.21875" customWidth="1"/>
    <col min="11783" max="11783" width="42.44140625" customWidth="1"/>
    <col min="11784" max="11784" width="63.21875" customWidth="1"/>
    <col min="11785" max="11785" width="14.44140625" customWidth="1"/>
    <col min="11786" max="11786" width="14" customWidth="1"/>
    <col min="11787" max="11787" width="13.77734375" customWidth="1"/>
    <col min="11788" max="11788" width="14.77734375" customWidth="1"/>
    <col min="11789" max="11789" width="12.77734375" customWidth="1"/>
    <col min="11790" max="11790" width="14" customWidth="1"/>
    <col min="11791" max="11791" width="11" customWidth="1"/>
    <col min="11793" max="11793" width="11.77734375" customWidth="1"/>
    <col min="12037" max="12037" width="12" customWidth="1"/>
    <col min="12038" max="12038" width="12.21875" customWidth="1"/>
    <col min="12039" max="12039" width="42.44140625" customWidth="1"/>
    <col min="12040" max="12040" width="63.21875" customWidth="1"/>
    <col min="12041" max="12041" width="14.44140625" customWidth="1"/>
    <col min="12042" max="12042" width="14" customWidth="1"/>
    <col min="12043" max="12043" width="13.77734375" customWidth="1"/>
    <col min="12044" max="12044" width="14.77734375" customWidth="1"/>
    <col min="12045" max="12045" width="12.77734375" customWidth="1"/>
    <col min="12046" max="12046" width="14" customWidth="1"/>
    <col min="12047" max="12047" width="11" customWidth="1"/>
    <col min="12049" max="12049" width="11.77734375" customWidth="1"/>
    <col min="12293" max="12293" width="12" customWidth="1"/>
    <col min="12294" max="12294" width="12.21875" customWidth="1"/>
    <col min="12295" max="12295" width="42.44140625" customWidth="1"/>
    <col min="12296" max="12296" width="63.21875" customWidth="1"/>
    <col min="12297" max="12297" width="14.44140625" customWidth="1"/>
    <col min="12298" max="12298" width="14" customWidth="1"/>
    <col min="12299" max="12299" width="13.77734375" customWidth="1"/>
    <col min="12300" max="12300" width="14.77734375" customWidth="1"/>
    <col min="12301" max="12301" width="12.77734375" customWidth="1"/>
    <col min="12302" max="12302" width="14" customWidth="1"/>
    <col min="12303" max="12303" width="11" customWidth="1"/>
    <col min="12305" max="12305" width="11.77734375" customWidth="1"/>
    <col min="12549" max="12549" width="12" customWidth="1"/>
    <col min="12550" max="12550" width="12.21875" customWidth="1"/>
    <col min="12551" max="12551" width="42.44140625" customWidth="1"/>
    <col min="12552" max="12552" width="63.21875" customWidth="1"/>
    <col min="12553" max="12553" width="14.44140625" customWidth="1"/>
    <col min="12554" max="12554" width="14" customWidth="1"/>
    <col min="12555" max="12555" width="13.77734375" customWidth="1"/>
    <col min="12556" max="12556" width="14.77734375" customWidth="1"/>
    <col min="12557" max="12557" width="12.77734375" customWidth="1"/>
    <col min="12558" max="12558" width="14" customWidth="1"/>
    <col min="12559" max="12559" width="11" customWidth="1"/>
    <col min="12561" max="12561" width="11.77734375" customWidth="1"/>
    <col min="12805" max="12805" width="12" customWidth="1"/>
    <col min="12806" max="12806" width="12.21875" customWidth="1"/>
    <col min="12807" max="12807" width="42.44140625" customWidth="1"/>
    <col min="12808" max="12808" width="63.21875" customWidth="1"/>
    <col min="12809" max="12809" width="14.44140625" customWidth="1"/>
    <col min="12810" max="12810" width="14" customWidth="1"/>
    <col min="12811" max="12811" width="13.77734375" customWidth="1"/>
    <col min="12812" max="12812" width="14.77734375" customWidth="1"/>
    <col min="12813" max="12813" width="12.77734375" customWidth="1"/>
    <col min="12814" max="12814" width="14" customWidth="1"/>
    <col min="12815" max="12815" width="11" customWidth="1"/>
    <col min="12817" max="12817" width="11.77734375" customWidth="1"/>
    <col min="13061" max="13061" width="12" customWidth="1"/>
    <col min="13062" max="13062" width="12.21875" customWidth="1"/>
    <col min="13063" max="13063" width="42.44140625" customWidth="1"/>
    <col min="13064" max="13064" width="63.21875" customWidth="1"/>
    <col min="13065" max="13065" width="14.44140625" customWidth="1"/>
    <col min="13066" max="13066" width="14" customWidth="1"/>
    <col min="13067" max="13067" width="13.77734375" customWidth="1"/>
    <col min="13068" max="13068" width="14.77734375" customWidth="1"/>
    <col min="13069" max="13069" width="12.77734375" customWidth="1"/>
    <col min="13070" max="13070" width="14" customWidth="1"/>
    <col min="13071" max="13071" width="11" customWidth="1"/>
    <col min="13073" max="13073" width="11.77734375" customWidth="1"/>
    <col min="13317" max="13317" width="12" customWidth="1"/>
    <col min="13318" max="13318" width="12.21875" customWidth="1"/>
    <col min="13319" max="13319" width="42.44140625" customWidth="1"/>
    <col min="13320" max="13320" width="63.21875" customWidth="1"/>
    <col min="13321" max="13321" width="14.44140625" customWidth="1"/>
    <col min="13322" max="13322" width="14" customWidth="1"/>
    <col min="13323" max="13323" width="13.77734375" customWidth="1"/>
    <col min="13324" max="13324" width="14.77734375" customWidth="1"/>
    <col min="13325" max="13325" width="12.77734375" customWidth="1"/>
    <col min="13326" max="13326" width="14" customWidth="1"/>
    <col min="13327" max="13327" width="11" customWidth="1"/>
    <col min="13329" max="13329" width="11.77734375" customWidth="1"/>
    <col min="13573" max="13573" width="12" customWidth="1"/>
    <col min="13574" max="13574" width="12.21875" customWidth="1"/>
    <col min="13575" max="13575" width="42.44140625" customWidth="1"/>
    <col min="13576" max="13576" width="63.21875" customWidth="1"/>
    <col min="13577" max="13577" width="14.44140625" customWidth="1"/>
    <col min="13578" max="13578" width="14" customWidth="1"/>
    <col min="13579" max="13579" width="13.77734375" customWidth="1"/>
    <col min="13580" max="13580" width="14.77734375" customWidth="1"/>
    <col min="13581" max="13581" width="12.77734375" customWidth="1"/>
    <col min="13582" max="13582" width="14" customWidth="1"/>
    <col min="13583" max="13583" width="11" customWidth="1"/>
    <col min="13585" max="13585" width="11.77734375" customWidth="1"/>
    <col min="13829" max="13829" width="12" customWidth="1"/>
    <col min="13830" max="13830" width="12.21875" customWidth="1"/>
    <col min="13831" max="13831" width="42.44140625" customWidth="1"/>
    <col min="13832" max="13832" width="63.21875" customWidth="1"/>
    <col min="13833" max="13833" width="14.44140625" customWidth="1"/>
    <col min="13834" max="13834" width="14" customWidth="1"/>
    <col min="13835" max="13835" width="13.77734375" customWidth="1"/>
    <col min="13836" max="13836" width="14.77734375" customWidth="1"/>
    <col min="13837" max="13837" width="12.77734375" customWidth="1"/>
    <col min="13838" max="13838" width="14" customWidth="1"/>
    <col min="13839" max="13839" width="11" customWidth="1"/>
    <col min="13841" max="13841" width="11.77734375" customWidth="1"/>
    <col min="14085" max="14085" width="12" customWidth="1"/>
    <col min="14086" max="14086" width="12.21875" customWidth="1"/>
    <col min="14087" max="14087" width="42.44140625" customWidth="1"/>
    <col min="14088" max="14088" width="63.21875" customWidth="1"/>
    <col min="14089" max="14089" width="14.44140625" customWidth="1"/>
    <col min="14090" max="14090" width="14" customWidth="1"/>
    <col min="14091" max="14091" width="13.77734375" customWidth="1"/>
    <col min="14092" max="14092" width="14.77734375" customWidth="1"/>
    <col min="14093" max="14093" width="12.77734375" customWidth="1"/>
    <col min="14094" max="14094" width="14" customWidth="1"/>
    <col min="14095" max="14095" width="11" customWidth="1"/>
    <col min="14097" max="14097" width="11.77734375" customWidth="1"/>
    <col min="14341" max="14341" width="12" customWidth="1"/>
    <col min="14342" max="14342" width="12.21875" customWidth="1"/>
    <col min="14343" max="14343" width="42.44140625" customWidth="1"/>
    <col min="14344" max="14344" width="63.21875" customWidth="1"/>
    <col min="14345" max="14345" width="14.44140625" customWidth="1"/>
    <col min="14346" max="14346" width="14" customWidth="1"/>
    <col min="14347" max="14347" width="13.77734375" customWidth="1"/>
    <col min="14348" max="14348" width="14.77734375" customWidth="1"/>
    <col min="14349" max="14349" width="12.77734375" customWidth="1"/>
    <col min="14350" max="14350" width="14" customWidth="1"/>
    <col min="14351" max="14351" width="11" customWidth="1"/>
    <col min="14353" max="14353" width="11.77734375" customWidth="1"/>
    <col min="14597" max="14597" width="12" customWidth="1"/>
    <col min="14598" max="14598" width="12.21875" customWidth="1"/>
    <col min="14599" max="14599" width="42.44140625" customWidth="1"/>
    <col min="14600" max="14600" width="63.21875" customWidth="1"/>
    <col min="14601" max="14601" width="14.44140625" customWidth="1"/>
    <col min="14602" max="14602" width="14" customWidth="1"/>
    <col min="14603" max="14603" width="13.77734375" customWidth="1"/>
    <col min="14604" max="14604" width="14.77734375" customWidth="1"/>
    <col min="14605" max="14605" width="12.77734375" customWidth="1"/>
    <col min="14606" max="14606" width="14" customWidth="1"/>
    <col min="14607" max="14607" width="11" customWidth="1"/>
    <col min="14609" max="14609" width="11.77734375" customWidth="1"/>
    <col min="14853" max="14853" width="12" customWidth="1"/>
    <col min="14854" max="14854" width="12.21875" customWidth="1"/>
    <col min="14855" max="14855" width="42.44140625" customWidth="1"/>
    <col min="14856" max="14856" width="63.21875" customWidth="1"/>
    <col min="14857" max="14857" width="14.44140625" customWidth="1"/>
    <col min="14858" max="14858" width="14" customWidth="1"/>
    <col min="14859" max="14859" width="13.77734375" customWidth="1"/>
    <col min="14860" max="14860" width="14.77734375" customWidth="1"/>
    <col min="14861" max="14861" width="12.77734375" customWidth="1"/>
    <col min="14862" max="14862" width="14" customWidth="1"/>
    <col min="14863" max="14863" width="11" customWidth="1"/>
    <col min="14865" max="14865" width="11.77734375" customWidth="1"/>
    <col min="15109" max="15109" width="12" customWidth="1"/>
    <col min="15110" max="15110" width="12.21875" customWidth="1"/>
    <col min="15111" max="15111" width="42.44140625" customWidth="1"/>
    <col min="15112" max="15112" width="63.21875" customWidth="1"/>
    <col min="15113" max="15113" width="14.44140625" customWidth="1"/>
    <col min="15114" max="15114" width="14" customWidth="1"/>
    <col min="15115" max="15115" width="13.77734375" customWidth="1"/>
    <col min="15116" max="15116" width="14.77734375" customWidth="1"/>
    <col min="15117" max="15117" width="12.77734375" customWidth="1"/>
    <col min="15118" max="15118" width="14" customWidth="1"/>
    <col min="15119" max="15119" width="11" customWidth="1"/>
    <col min="15121" max="15121" width="11.77734375" customWidth="1"/>
    <col min="15365" max="15365" width="12" customWidth="1"/>
    <col min="15366" max="15366" width="12.21875" customWidth="1"/>
    <col min="15367" max="15367" width="42.44140625" customWidth="1"/>
    <col min="15368" max="15368" width="63.21875" customWidth="1"/>
    <col min="15369" max="15369" width="14.44140625" customWidth="1"/>
    <col min="15370" max="15370" width="14" customWidth="1"/>
    <col min="15371" max="15371" width="13.77734375" customWidth="1"/>
    <col min="15372" max="15372" width="14.77734375" customWidth="1"/>
    <col min="15373" max="15373" width="12.77734375" customWidth="1"/>
    <col min="15374" max="15374" width="14" customWidth="1"/>
    <col min="15375" max="15375" width="11" customWidth="1"/>
    <col min="15377" max="15377" width="11.77734375" customWidth="1"/>
    <col min="15621" max="15621" width="12" customWidth="1"/>
    <col min="15622" max="15622" width="12.21875" customWidth="1"/>
    <col min="15623" max="15623" width="42.44140625" customWidth="1"/>
    <col min="15624" max="15624" width="63.21875" customWidth="1"/>
    <col min="15625" max="15625" width="14.44140625" customWidth="1"/>
    <col min="15626" max="15626" width="14" customWidth="1"/>
    <col min="15627" max="15627" width="13.77734375" customWidth="1"/>
    <col min="15628" max="15628" width="14.77734375" customWidth="1"/>
    <col min="15629" max="15629" width="12.77734375" customWidth="1"/>
    <col min="15630" max="15630" width="14" customWidth="1"/>
    <col min="15631" max="15631" width="11" customWidth="1"/>
    <col min="15633" max="15633" width="11.77734375" customWidth="1"/>
    <col min="15877" max="15877" width="12" customWidth="1"/>
    <col min="15878" max="15878" width="12.21875" customWidth="1"/>
    <col min="15879" max="15879" width="42.44140625" customWidth="1"/>
    <col min="15880" max="15880" width="63.21875" customWidth="1"/>
    <col min="15881" max="15881" width="14.44140625" customWidth="1"/>
    <col min="15882" max="15882" width="14" customWidth="1"/>
    <col min="15883" max="15883" width="13.77734375" customWidth="1"/>
    <col min="15884" max="15884" width="14.77734375" customWidth="1"/>
    <col min="15885" max="15885" width="12.77734375" customWidth="1"/>
    <col min="15886" max="15886" width="14" customWidth="1"/>
    <col min="15887" max="15887" width="11" customWidth="1"/>
    <col min="15889" max="15889" width="11.77734375" customWidth="1"/>
    <col min="16133" max="16133" width="12" customWidth="1"/>
    <col min="16134" max="16134" width="12.21875" customWidth="1"/>
    <col min="16135" max="16135" width="42.44140625" customWidth="1"/>
    <col min="16136" max="16136" width="63.21875" customWidth="1"/>
    <col min="16137" max="16137" width="14.44140625" customWidth="1"/>
    <col min="16138" max="16138" width="14" customWidth="1"/>
    <col min="16139" max="16139" width="13.77734375" customWidth="1"/>
    <col min="16140" max="16140" width="14.77734375" customWidth="1"/>
    <col min="16141" max="16141" width="12.77734375" customWidth="1"/>
    <col min="16142" max="16142" width="14" customWidth="1"/>
    <col min="16143" max="16143" width="11" customWidth="1"/>
    <col min="16145" max="16145" width="11.77734375" customWidth="1"/>
  </cols>
  <sheetData>
    <row r="1" spans="1:24" ht="19.5" customHeight="1" x14ac:dyDescent="0.3">
      <c r="A1" s="1"/>
      <c r="B1" s="1"/>
      <c r="C1" s="1"/>
      <c r="D1" s="63"/>
      <c r="E1" s="1"/>
      <c r="G1" s="1"/>
      <c r="I1" s="1"/>
      <c r="J1" s="2"/>
      <c r="K1" s="1"/>
      <c r="L1" s="3"/>
      <c r="M1" s="43"/>
      <c r="N1" s="1"/>
      <c r="P1" s="49"/>
    </row>
    <row r="2" spans="1:24" ht="21" customHeight="1" x14ac:dyDescent="0.3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4" ht="38.25" customHeight="1" x14ac:dyDescent="0.3">
      <c r="A3" s="4"/>
      <c r="B3" s="4"/>
      <c r="C3" s="4"/>
      <c r="D3" s="64"/>
      <c r="E3" s="4"/>
      <c r="F3" s="4"/>
      <c r="G3" s="4"/>
      <c r="H3" s="44"/>
      <c r="I3" s="4"/>
      <c r="J3" s="4"/>
      <c r="K3" s="4"/>
      <c r="M3" s="44"/>
      <c r="P3" s="80" t="s">
        <v>0</v>
      </c>
    </row>
    <row r="4" spans="1:24" ht="68.25" customHeight="1" x14ac:dyDescent="0.3">
      <c r="A4" s="86" t="s">
        <v>1</v>
      </c>
      <c r="B4" s="88" t="s">
        <v>2</v>
      </c>
      <c r="C4" s="90" t="s">
        <v>3</v>
      </c>
      <c r="D4" s="92" t="s">
        <v>4</v>
      </c>
      <c r="E4" s="94" t="s">
        <v>5</v>
      </c>
      <c r="F4" s="95"/>
      <c r="G4" s="96"/>
      <c r="H4" s="40"/>
      <c r="I4" s="40"/>
      <c r="J4" s="94" t="s">
        <v>6</v>
      </c>
      <c r="K4" s="95"/>
      <c r="L4" s="96"/>
      <c r="M4" s="40"/>
      <c r="N4" s="40"/>
      <c r="O4" s="41"/>
      <c r="P4" s="41"/>
    </row>
    <row r="5" spans="1:24" ht="68.25" customHeight="1" x14ac:dyDescent="0.3">
      <c r="A5" s="87"/>
      <c r="B5" s="89"/>
      <c r="C5" s="91"/>
      <c r="D5" s="93"/>
      <c r="E5" s="40" t="s">
        <v>7</v>
      </c>
      <c r="F5" s="40" t="s">
        <v>8</v>
      </c>
      <c r="G5" s="40" t="s">
        <v>9</v>
      </c>
      <c r="H5" s="40" t="s">
        <v>23</v>
      </c>
      <c r="I5" s="40" t="s">
        <v>24</v>
      </c>
      <c r="J5" s="40" t="s">
        <v>7</v>
      </c>
      <c r="K5" s="40" t="s">
        <v>8</v>
      </c>
      <c r="L5" s="40" t="s">
        <v>9</v>
      </c>
      <c r="M5" s="40" t="s">
        <v>23</v>
      </c>
      <c r="N5" s="40" t="s">
        <v>24</v>
      </c>
      <c r="O5" s="40" t="s">
        <v>25</v>
      </c>
      <c r="P5" s="40" t="s">
        <v>26</v>
      </c>
      <c r="V5" s="58"/>
      <c r="W5" s="58"/>
      <c r="X5" s="58"/>
    </row>
    <row r="6" spans="1:24" ht="24.75" customHeight="1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45">
        <v>8</v>
      </c>
      <c r="I6" s="5">
        <v>9</v>
      </c>
      <c r="J6" s="5">
        <v>10</v>
      </c>
      <c r="K6" s="5">
        <v>11</v>
      </c>
      <c r="L6" s="5">
        <v>12</v>
      </c>
      <c r="M6" s="45">
        <v>13</v>
      </c>
      <c r="N6" s="5">
        <v>14</v>
      </c>
      <c r="O6" s="5">
        <v>15</v>
      </c>
      <c r="P6" s="5">
        <v>16</v>
      </c>
      <c r="V6" s="30"/>
      <c r="W6" s="30"/>
      <c r="X6" s="30"/>
    </row>
    <row r="7" spans="1:24" ht="51.75" customHeight="1" x14ac:dyDescent="0.3">
      <c r="A7" s="6" t="s">
        <v>10</v>
      </c>
      <c r="B7" s="6"/>
      <c r="C7" s="61" t="s">
        <v>11</v>
      </c>
      <c r="D7" s="65"/>
      <c r="E7" s="51">
        <f>E8</f>
        <v>18974920</v>
      </c>
      <c r="F7" s="51">
        <f t="shared" ref="F7:N7" si="0">F8</f>
        <v>18974920</v>
      </c>
      <c r="G7" s="51">
        <f t="shared" si="0"/>
        <v>15802962</v>
      </c>
      <c r="H7" s="51">
        <f t="shared" si="0"/>
        <v>3171958</v>
      </c>
      <c r="I7" s="51">
        <f t="shared" si="0"/>
        <v>15802962</v>
      </c>
      <c r="J7" s="51">
        <f t="shared" si="0"/>
        <v>0</v>
      </c>
      <c r="K7" s="51">
        <f t="shared" si="0"/>
        <v>0</v>
      </c>
      <c r="L7" s="51">
        <f t="shared" si="0"/>
        <v>0</v>
      </c>
      <c r="M7" s="51">
        <f t="shared" si="0"/>
        <v>0</v>
      </c>
      <c r="N7" s="51">
        <f t="shared" si="0"/>
        <v>0</v>
      </c>
      <c r="O7" s="42"/>
      <c r="P7" s="42"/>
      <c r="V7" s="59"/>
      <c r="W7" s="59"/>
      <c r="X7" s="59"/>
    </row>
    <row r="8" spans="1:24" ht="68.25" customHeight="1" x14ac:dyDescent="0.3">
      <c r="A8" s="11"/>
      <c r="B8" s="12"/>
      <c r="C8" s="13"/>
      <c r="D8" s="66" t="s">
        <v>29</v>
      </c>
      <c r="E8" s="77">
        <f>E9+E14+E22+E24+E27</f>
        <v>18974920</v>
      </c>
      <c r="F8" s="77">
        <f t="shared" ref="F8:N8" si="1">F9+F14+F22+F24+F27</f>
        <v>18974920</v>
      </c>
      <c r="G8" s="77">
        <f t="shared" si="1"/>
        <v>15802962</v>
      </c>
      <c r="H8" s="77">
        <f t="shared" si="1"/>
        <v>3171958</v>
      </c>
      <c r="I8" s="77">
        <f t="shared" si="1"/>
        <v>15802962</v>
      </c>
      <c r="J8" s="77">
        <f t="shared" si="1"/>
        <v>0</v>
      </c>
      <c r="K8" s="77">
        <f t="shared" si="1"/>
        <v>0</v>
      </c>
      <c r="L8" s="77">
        <f t="shared" si="1"/>
        <v>0</v>
      </c>
      <c r="M8" s="77">
        <f t="shared" si="1"/>
        <v>0</v>
      </c>
      <c r="N8" s="77">
        <f t="shared" si="1"/>
        <v>0</v>
      </c>
      <c r="O8" s="50"/>
      <c r="P8" s="50"/>
    </row>
    <row r="9" spans="1:24" ht="51" customHeight="1" x14ac:dyDescent="0.3">
      <c r="A9" s="7" t="s">
        <v>15</v>
      </c>
      <c r="B9" s="7" t="s">
        <v>16</v>
      </c>
      <c r="C9" s="15" t="s">
        <v>17</v>
      </c>
      <c r="D9" s="67"/>
      <c r="E9" s="78">
        <f>SUM(E10:E13)</f>
        <v>2230150</v>
      </c>
      <c r="F9" s="78">
        <f t="shared" ref="F9:N9" si="2">SUM(F10:F13)</f>
        <v>2230150</v>
      </c>
      <c r="G9" s="78">
        <f t="shared" si="2"/>
        <v>23496</v>
      </c>
      <c r="H9" s="78">
        <f t="shared" si="2"/>
        <v>2206654</v>
      </c>
      <c r="I9" s="78">
        <f t="shared" si="2"/>
        <v>23496</v>
      </c>
      <c r="J9" s="78">
        <f t="shared" si="2"/>
        <v>0</v>
      </c>
      <c r="K9" s="78">
        <f t="shared" si="2"/>
        <v>0</v>
      </c>
      <c r="L9" s="78">
        <f t="shared" si="2"/>
        <v>0</v>
      </c>
      <c r="M9" s="78">
        <f t="shared" si="2"/>
        <v>0</v>
      </c>
      <c r="N9" s="78">
        <f t="shared" si="2"/>
        <v>0</v>
      </c>
      <c r="O9" s="50"/>
      <c r="P9" s="50"/>
    </row>
    <row r="10" spans="1:24" s="32" customFormat="1" ht="66" customHeight="1" x14ac:dyDescent="0.3">
      <c r="A10" s="16"/>
      <c r="B10" s="16"/>
      <c r="C10" s="25"/>
      <c r="D10" s="68" t="s">
        <v>31</v>
      </c>
      <c r="E10" s="81">
        <f>500000-93600</f>
        <v>406400</v>
      </c>
      <c r="F10" s="81">
        <f>500000-93600</f>
        <v>406400</v>
      </c>
      <c r="G10" s="18">
        <v>0</v>
      </c>
      <c r="H10" s="18">
        <f t="shared" ref="H10:H28" si="3">F10-I10</f>
        <v>406400</v>
      </c>
      <c r="I10" s="18">
        <v>0</v>
      </c>
      <c r="J10" s="35"/>
      <c r="K10" s="18"/>
      <c r="L10" s="18"/>
      <c r="M10" s="18"/>
      <c r="N10" s="18"/>
      <c r="O10" s="53" t="s">
        <v>38</v>
      </c>
      <c r="P10" s="53" t="s">
        <v>51</v>
      </c>
    </row>
    <row r="11" spans="1:24" s="32" customFormat="1" ht="57" customHeight="1" x14ac:dyDescent="0.3">
      <c r="A11" s="16"/>
      <c r="B11" s="16"/>
      <c r="C11" s="25"/>
      <c r="D11" s="68" t="s">
        <v>32</v>
      </c>
      <c r="E11" s="34">
        <v>23850</v>
      </c>
      <c r="F11" s="18">
        <v>23850</v>
      </c>
      <c r="G11" s="18">
        <v>23496</v>
      </c>
      <c r="H11" s="18">
        <f t="shared" si="3"/>
        <v>354</v>
      </c>
      <c r="I11" s="18">
        <v>23496</v>
      </c>
      <c r="J11" s="35"/>
      <c r="K11" s="18"/>
      <c r="L11" s="18"/>
      <c r="M11" s="18"/>
      <c r="N11" s="18"/>
      <c r="O11" s="53" t="s">
        <v>38</v>
      </c>
      <c r="P11" s="53" t="s">
        <v>52</v>
      </c>
    </row>
    <row r="12" spans="1:24" s="32" customFormat="1" ht="63.6" customHeight="1" x14ac:dyDescent="0.3">
      <c r="A12" s="16"/>
      <c r="B12" s="16"/>
      <c r="C12" s="25"/>
      <c r="D12" s="68" t="s">
        <v>41</v>
      </c>
      <c r="E12" s="34">
        <v>1250000</v>
      </c>
      <c r="F12" s="34">
        <v>1250000</v>
      </c>
      <c r="G12" s="18">
        <v>0</v>
      </c>
      <c r="H12" s="18">
        <f t="shared" si="3"/>
        <v>1250000</v>
      </c>
      <c r="I12" s="18">
        <v>0</v>
      </c>
      <c r="J12" s="35"/>
      <c r="K12" s="18"/>
      <c r="L12" s="18"/>
      <c r="M12" s="18"/>
      <c r="N12" s="18"/>
      <c r="O12" s="53" t="s">
        <v>28</v>
      </c>
      <c r="P12" s="53" t="s">
        <v>56</v>
      </c>
    </row>
    <row r="13" spans="1:24" s="32" customFormat="1" ht="63.6" customHeight="1" x14ac:dyDescent="0.3">
      <c r="A13" s="16"/>
      <c r="B13" s="16"/>
      <c r="C13" s="25"/>
      <c r="D13" s="68" t="s">
        <v>59</v>
      </c>
      <c r="E13" s="81">
        <v>549900</v>
      </c>
      <c r="F13" s="81">
        <v>549900</v>
      </c>
      <c r="G13" s="18">
        <v>0</v>
      </c>
      <c r="H13" s="18">
        <f t="shared" si="3"/>
        <v>549900</v>
      </c>
      <c r="I13" s="18">
        <v>0</v>
      </c>
      <c r="J13" s="35"/>
      <c r="K13" s="18"/>
      <c r="L13" s="18"/>
      <c r="M13" s="18"/>
      <c r="N13" s="18"/>
      <c r="O13" s="53" t="s">
        <v>60</v>
      </c>
      <c r="P13" s="53" t="s">
        <v>61</v>
      </c>
    </row>
    <row r="14" spans="1:24" ht="68.25" customHeight="1" x14ac:dyDescent="0.3">
      <c r="A14" s="19" t="s">
        <v>12</v>
      </c>
      <c r="B14" s="14" t="s">
        <v>13</v>
      </c>
      <c r="C14" s="9" t="s">
        <v>14</v>
      </c>
      <c r="D14" s="69"/>
      <c r="E14" s="78">
        <f>SUM(E15:E21)</f>
        <v>4823950</v>
      </c>
      <c r="F14" s="78">
        <f t="shared" ref="F14:I14" si="4">SUM(F15:F21)</f>
        <v>4823950</v>
      </c>
      <c r="G14" s="78">
        <f t="shared" si="4"/>
        <v>3932862</v>
      </c>
      <c r="H14" s="78">
        <f t="shared" si="4"/>
        <v>891088</v>
      </c>
      <c r="I14" s="78">
        <f t="shared" si="4"/>
        <v>3932862</v>
      </c>
      <c r="J14" s="52">
        <f t="shared" ref="J14:N14" si="5">SUM(J15:J20)</f>
        <v>0</v>
      </c>
      <c r="K14" s="52">
        <f t="shared" si="5"/>
        <v>0</v>
      </c>
      <c r="L14" s="52">
        <f t="shared" si="5"/>
        <v>0</v>
      </c>
      <c r="M14" s="52">
        <f t="shared" si="5"/>
        <v>0</v>
      </c>
      <c r="N14" s="52">
        <f t="shared" si="5"/>
        <v>0</v>
      </c>
      <c r="O14" s="55"/>
      <c r="P14" s="55"/>
    </row>
    <row r="15" spans="1:24" s="32" customFormat="1" ht="51.75" customHeight="1" x14ac:dyDescent="0.3">
      <c r="A15" s="20"/>
      <c r="B15" s="21"/>
      <c r="C15" s="33" t="s">
        <v>18</v>
      </c>
      <c r="D15" s="70" t="s">
        <v>30</v>
      </c>
      <c r="E15" s="46">
        <v>1649700</v>
      </c>
      <c r="F15" s="46">
        <v>1649700</v>
      </c>
      <c r="G15" s="47">
        <f>344733+46317+681319+156069</f>
        <v>1228438</v>
      </c>
      <c r="H15" s="18">
        <f t="shared" si="3"/>
        <v>421262</v>
      </c>
      <c r="I15" s="47">
        <f>344733+46317+681319+156069</f>
        <v>1228438</v>
      </c>
      <c r="J15" s="47"/>
      <c r="K15" s="47"/>
      <c r="L15" s="47"/>
      <c r="M15" s="18"/>
      <c r="N15" s="47"/>
      <c r="O15" s="53" t="s">
        <v>36</v>
      </c>
      <c r="P15" s="54" t="s">
        <v>40</v>
      </c>
    </row>
    <row r="16" spans="1:24" s="32" customFormat="1" ht="66.75" customHeight="1" x14ac:dyDescent="0.3">
      <c r="A16" s="16"/>
      <c r="B16" s="22"/>
      <c r="C16" s="9"/>
      <c r="D16" s="71" t="s">
        <v>31</v>
      </c>
      <c r="E16" s="82">
        <v>329000</v>
      </c>
      <c r="F16" s="39">
        <v>329000</v>
      </c>
      <c r="G16" s="18">
        <v>0</v>
      </c>
      <c r="H16" s="18">
        <f t="shared" si="3"/>
        <v>329000</v>
      </c>
      <c r="I16" s="18">
        <v>0</v>
      </c>
      <c r="J16" s="18"/>
      <c r="K16" s="18"/>
      <c r="L16" s="18"/>
      <c r="M16" s="18"/>
      <c r="N16" s="18"/>
      <c r="O16" s="53" t="s">
        <v>38</v>
      </c>
      <c r="P16" s="53" t="s">
        <v>51</v>
      </c>
    </row>
    <row r="17" spans="1:16" ht="46.8" x14ac:dyDescent="0.3">
      <c r="A17" s="16"/>
      <c r="B17" s="22"/>
      <c r="C17" s="9"/>
      <c r="D17" s="23" t="s">
        <v>32</v>
      </c>
      <c r="E17" s="48">
        <v>101250</v>
      </c>
      <c r="F17" s="18">
        <v>101250</v>
      </c>
      <c r="G17" s="18">
        <f>22620</f>
        <v>22620</v>
      </c>
      <c r="H17" s="18">
        <f t="shared" si="3"/>
        <v>78630</v>
      </c>
      <c r="I17" s="18">
        <f>22620</f>
        <v>22620</v>
      </c>
      <c r="J17" s="18"/>
      <c r="K17" s="18"/>
      <c r="L17" s="18"/>
      <c r="M17" s="18"/>
      <c r="N17" s="18"/>
      <c r="O17" s="55" t="s">
        <v>38</v>
      </c>
      <c r="P17" s="53" t="s">
        <v>57</v>
      </c>
    </row>
    <row r="18" spans="1:16" ht="62.4" x14ac:dyDescent="0.3">
      <c r="A18" s="16"/>
      <c r="B18" s="22"/>
      <c r="C18" s="9"/>
      <c r="D18" s="17" t="s">
        <v>33</v>
      </c>
      <c r="E18" s="34">
        <v>928000</v>
      </c>
      <c r="F18" s="34">
        <v>928000</v>
      </c>
      <c r="G18" s="18">
        <v>901804</v>
      </c>
      <c r="H18" s="18">
        <f t="shared" si="3"/>
        <v>26196</v>
      </c>
      <c r="I18" s="18">
        <v>901804</v>
      </c>
      <c r="J18" s="18"/>
      <c r="K18" s="18"/>
      <c r="L18" s="18"/>
      <c r="M18" s="18"/>
      <c r="N18" s="18"/>
      <c r="O18" s="56" t="s">
        <v>27</v>
      </c>
      <c r="P18" s="57" t="s">
        <v>53</v>
      </c>
    </row>
    <row r="19" spans="1:16" s="32" customFormat="1" ht="31.2" x14ac:dyDescent="0.3">
      <c r="A19" s="16"/>
      <c r="B19" s="22"/>
      <c r="C19" s="22"/>
      <c r="D19" s="17" t="s">
        <v>34</v>
      </c>
      <c r="E19" s="34">
        <v>1500000</v>
      </c>
      <c r="F19" s="18">
        <v>1500000</v>
      </c>
      <c r="G19" s="18">
        <v>1500000</v>
      </c>
      <c r="H19" s="18">
        <f t="shared" si="3"/>
        <v>0</v>
      </c>
      <c r="I19" s="18">
        <v>1500000</v>
      </c>
      <c r="J19" s="18"/>
      <c r="K19" s="18"/>
      <c r="L19" s="18"/>
      <c r="M19" s="18"/>
      <c r="N19" s="18"/>
      <c r="O19" s="53" t="s">
        <v>39</v>
      </c>
      <c r="P19" s="53"/>
    </row>
    <row r="20" spans="1:16" s="32" customFormat="1" ht="46.8" x14ac:dyDescent="0.3">
      <c r="A20" s="16"/>
      <c r="B20" s="22"/>
      <c r="C20" s="22"/>
      <c r="D20" s="17" t="s">
        <v>42</v>
      </c>
      <c r="E20" s="34">
        <v>36000</v>
      </c>
      <c r="F20" s="34">
        <v>36000</v>
      </c>
      <c r="G20" s="18">
        <v>0</v>
      </c>
      <c r="H20" s="18">
        <f t="shared" si="3"/>
        <v>36000</v>
      </c>
      <c r="I20" s="18">
        <v>0</v>
      </c>
      <c r="J20" s="18"/>
      <c r="K20" s="18"/>
      <c r="L20" s="18"/>
      <c r="M20" s="18"/>
      <c r="N20" s="18"/>
      <c r="O20" s="53" t="s">
        <v>54</v>
      </c>
      <c r="P20" s="53" t="s">
        <v>62</v>
      </c>
    </row>
    <row r="21" spans="1:16" s="32" customFormat="1" ht="46.8" x14ac:dyDescent="0.3">
      <c r="A21" s="16"/>
      <c r="B21" s="22"/>
      <c r="C21" s="22"/>
      <c r="D21" s="17" t="s">
        <v>59</v>
      </c>
      <c r="E21" s="34">
        <v>280000</v>
      </c>
      <c r="F21" s="34">
        <v>280000</v>
      </c>
      <c r="G21" s="18">
        <v>280000</v>
      </c>
      <c r="H21" s="18">
        <f t="shared" si="3"/>
        <v>0</v>
      </c>
      <c r="I21" s="18">
        <v>280000</v>
      </c>
      <c r="J21" s="18"/>
      <c r="K21" s="18"/>
      <c r="L21" s="18"/>
      <c r="M21" s="18"/>
      <c r="N21" s="18"/>
      <c r="O21" s="53"/>
      <c r="P21" s="53"/>
    </row>
    <row r="22" spans="1:16" s="32" customFormat="1" ht="31.2" x14ac:dyDescent="0.3">
      <c r="A22" s="8">
        <v>712040</v>
      </c>
      <c r="B22" s="8">
        <v>2040</v>
      </c>
      <c r="C22" s="10" t="s">
        <v>22</v>
      </c>
      <c r="D22" s="67"/>
      <c r="E22" s="78">
        <f>E23</f>
        <v>5331200</v>
      </c>
      <c r="F22" s="78">
        <f>F23</f>
        <v>5331200</v>
      </c>
      <c r="G22" s="78">
        <f t="shared" ref="G22:N22" si="6">G23</f>
        <v>5305213</v>
      </c>
      <c r="H22" s="78">
        <f t="shared" si="6"/>
        <v>25987</v>
      </c>
      <c r="I22" s="78">
        <f t="shared" si="6"/>
        <v>5305213</v>
      </c>
      <c r="J22" s="52">
        <f t="shared" si="6"/>
        <v>0</v>
      </c>
      <c r="K22" s="52">
        <f t="shared" si="6"/>
        <v>0</v>
      </c>
      <c r="L22" s="52">
        <f t="shared" si="6"/>
        <v>0</v>
      </c>
      <c r="M22" s="52">
        <f t="shared" si="6"/>
        <v>0</v>
      </c>
      <c r="N22" s="52">
        <f t="shared" si="6"/>
        <v>0</v>
      </c>
      <c r="O22" s="53"/>
      <c r="P22" s="54"/>
    </row>
    <row r="23" spans="1:16" s="32" customFormat="1" ht="46.8" x14ac:dyDescent="0.3">
      <c r="A23" s="8"/>
      <c r="B23" s="8"/>
      <c r="C23" s="33" t="s">
        <v>18</v>
      </c>
      <c r="D23" s="71" t="s">
        <v>35</v>
      </c>
      <c r="E23" s="18">
        <v>5331200</v>
      </c>
      <c r="F23" s="18">
        <v>5331200</v>
      </c>
      <c r="G23" s="18">
        <f>4843423+168225+8904+3130+246995+36763-2227</f>
        <v>5305213</v>
      </c>
      <c r="H23" s="18">
        <f t="shared" si="3"/>
        <v>25987</v>
      </c>
      <c r="I23" s="18">
        <f>4843423+168225+8904+3130+246995+36763-2227</f>
        <v>5305213</v>
      </c>
      <c r="J23" s="18"/>
      <c r="K23" s="18"/>
      <c r="L23" s="18"/>
      <c r="M23" s="18"/>
      <c r="N23" s="18"/>
      <c r="O23" s="53" t="s">
        <v>39</v>
      </c>
      <c r="P23" s="53" t="s">
        <v>63</v>
      </c>
    </row>
    <row r="24" spans="1:16" s="32" customFormat="1" ht="31.2" x14ac:dyDescent="0.3">
      <c r="A24" s="36" t="s">
        <v>43</v>
      </c>
      <c r="B24" s="37" t="s">
        <v>44</v>
      </c>
      <c r="C24" s="38" t="s">
        <v>47</v>
      </c>
      <c r="D24" s="72"/>
      <c r="E24" s="77">
        <f>SUM(E25:E26)</f>
        <v>847500</v>
      </c>
      <c r="F24" s="77">
        <f t="shared" ref="F24:I24" si="7">SUM(F25:F26)</f>
        <v>847500</v>
      </c>
      <c r="G24" s="77">
        <f t="shared" si="7"/>
        <v>847441</v>
      </c>
      <c r="H24" s="77">
        <f t="shared" si="7"/>
        <v>59</v>
      </c>
      <c r="I24" s="77">
        <f t="shared" si="7"/>
        <v>847441</v>
      </c>
      <c r="J24" s="18">
        <f t="shared" ref="J24:N24" si="8">J25</f>
        <v>0</v>
      </c>
      <c r="K24" s="18">
        <f t="shared" si="8"/>
        <v>0</v>
      </c>
      <c r="L24" s="18">
        <f t="shared" si="8"/>
        <v>0</v>
      </c>
      <c r="M24" s="18">
        <f t="shared" si="8"/>
        <v>0</v>
      </c>
      <c r="N24" s="18">
        <f t="shared" si="8"/>
        <v>0</v>
      </c>
      <c r="O24" s="53"/>
      <c r="P24" s="53"/>
    </row>
    <row r="25" spans="1:16" s="32" customFormat="1" ht="31.2" x14ac:dyDescent="0.3">
      <c r="A25" s="24"/>
      <c r="B25" s="24"/>
      <c r="C25" s="33" t="s">
        <v>18</v>
      </c>
      <c r="D25" s="17" t="s">
        <v>42</v>
      </c>
      <c r="E25" s="18">
        <v>675500</v>
      </c>
      <c r="F25" s="18">
        <v>675500</v>
      </c>
      <c r="G25" s="18">
        <f>411007+116300+47788+24524+65199+10623</f>
        <v>675441</v>
      </c>
      <c r="H25" s="18">
        <f t="shared" si="3"/>
        <v>59</v>
      </c>
      <c r="I25" s="18">
        <f>411007+116300+47788+24524+65199+10623</f>
        <v>675441</v>
      </c>
      <c r="J25" s="18"/>
      <c r="K25" s="18"/>
      <c r="L25" s="18"/>
      <c r="M25" s="18"/>
      <c r="N25" s="18"/>
      <c r="O25" s="53" t="s">
        <v>55</v>
      </c>
      <c r="P25" s="53" t="s">
        <v>58</v>
      </c>
    </row>
    <row r="26" spans="1:16" s="32" customFormat="1" ht="46.8" x14ac:dyDescent="0.3">
      <c r="A26" s="24"/>
      <c r="B26" s="24"/>
      <c r="C26" s="33"/>
      <c r="D26" s="83" t="s">
        <v>59</v>
      </c>
      <c r="E26" s="18">
        <v>172000</v>
      </c>
      <c r="F26" s="18">
        <v>172000</v>
      </c>
      <c r="G26" s="18">
        <v>172000</v>
      </c>
      <c r="H26" s="18">
        <f t="shared" si="3"/>
        <v>0</v>
      </c>
      <c r="I26" s="18">
        <v>172000</v>
      </c>
      <c r="J26" s="18"/>
      <c r="K26" s="18"/>
      <c r="L26" s="18"/>
      <c r="M26" s="18"/>
      <c r="N26" s="18"/>
      <c r="O26" s="53"/>
      <c r="P26" s="53"/>
    </row>
    <row r="27" spans="1:16" s="32" customFormat="1" ht="46.8" x14ac:dyDescent="0.3">
      <c r="A27" s="36" t="s">
        <v>45</v>
      </c>
      <c r="B27" s="37" t="s">
        <v>46</v>
      </c>
      <c r="C27" s="60" t="s">
        <v>48</v>
      </c>
      <c r="D27" s="68"/>
      <c r="E27" s="77">
        <f>E28</f>
        <v>5742120</v>
      </c>
      <c r="F27" s="77">
        <f>F28</f>
        <v>5742120</v>
      </c>
      <c r="G27" s="77">
        <f>G28</f>
        <v>5693950</v>
      </c>
      <c r="H27" s="77">
        <f t="shared" si="3"/>
        <v>48170</v>
      </c>
      <c r="I27" s="77">
        <f t="shared" ref="I27:N27" si="9">I28</f>
        <v>5693950</v>
      </c>
      <c r="J27" s="18">
        <f t="shared" si="9"/>
        <v>0</v>
      </c>
      <c r="K27" s="18">
        <f t="shared" si="9"/>
        <v>0</v>
      </c>
      <c r="L27" s="18">
        <f t="shared" si="9"/>
        <v>0</v>
      </c>
      <c r="M27" s="18">
        <f t="shared" si="9"/>
        <v>0</v>
      </c>
      <c r="N27" s="18">
        <f t="shared" si="9"/>
        <v>0</v>
      </c>
      <c r="O27" s="53"/>
      <c r="P27" s="53"/>
    </row>
    <row r="28" spans="1:16" s="32" customFormat="1" ht="31.2" x14ac:dyDescent="0.3">
      <c r="A28" s="24"/>
      <c r="B28" s="24"/>
      <c r="C28" s="33" t="s">
        <v>18</v>
      </c>
      <c r="D28" s="17" t="s">
        <v>49</v>
      </c>
      <c r="E28" s="18">
        <v>5742120</v>
      </c>
      <c r="F28" s="18">
        <v>5742120</v>
      </c>
      <c r="G28" s="18">
        <f>5177864+318300+20848+47797+134498+14670+3130-23157</f>
        <v>5693950</v>
      </c>
      <c r="H28" s="18">
        <f t="shared" si="3"/>
        <v>48170</v>
      </c>
      <c r="I28" s="18">
        <f>5177864+318300+20848+47797+134498+14670+3130-23157</f>
        <v>5693950</v>
      </c>
      <c r="J28" s="18"/>
      <c r="K28" s="18"/>
      <c r="L28" s="18"/>
      <c r="M28" s="18"/>
      <c r="N28" s="18"/>
      <c r="O28" s="53" t="s">
        <v>39</v>
      </c>
      <c r="P28" s="54" t="s">
        <v>64</v>
      </c>
    </row>
    <row r="31" spans="1:16" s="28" customFormat="1" ht="18" x14ac:dyDescent="0.3">
      <c r="A31" s="84" t="s">
        <v>50</v>
      </c>
      <c r="B31" s="84"/>
      <c r="C31" s="84"/>
      <c r="D31" s="74" t="s">
        <v>37</v>
      </c>
      <c r="E31" s="62"/>
      <c r="F31" s="62"/>
      <c r="G31" s="62"/>
      <c r="H31" s="62"/>
      <c r="I31" s="62"/>
      <c r="J31" s="62" t="e">
        <f>#REF!+J15</f>
        <v>#REF!</v>
      </c>
      <c r="K31" s="62" t="e">
        <f>#REF!+K15</f>
        <v>#REF!</v>
      </c>
      <c r="L31" s="62" t="e">
        <f>#REF!+L15</f>
        <v>#REF!</v>
      </c>
      <c r="M31" s="62" t="e">
        <f>#REF!+M15</f>
        <v>#REF!</v>
      </c>
      <c r="N31" s="62" t="e">
        <f>#REF!+N15</f>
        <v>#REF!</v>
      </c>
    </row>
    <row r="32" spans="1:16" s="28" customFormat="1" ht="18" x14ac:dyDescent="0.35">
      <c r="A32" s="79"/>
      <c r="B32" s="79"/>
      <c r="C32" s="26"/>
      <c r="D32" s="74"/>
    </row>
    <row r="33" spans="1:14" s="28" customFormat="1" ht="18" x14ac:dyDescent="0.3">
      <c r="A33" s="29" t="s">
        <v>19</v>
      </c>
      <c r="B33" s="30"/>
      <c r="C33" s="27"/>
      <c r="D33" s="75"/>
      <c r="E33" s="31"/>
      <c r="F33" s="31"/>
      <c r="G33" s="31"/>
      <c r="H33" s="31"/>
      <c r="I33" s="31"/>
      <c r="M33" s="31"/>
      <c r="N33" s="31"/>
    </row>
    <row r="34" spans="1:14" s="28" customFormat="1" ht="18" x14ac:dyDescent="0.3">
      <c r="A34" s="29" t="s">
        <v>20</v>
      </c>
      <c r="B34" s="30"/>
      <c r="C34" s="27"/>
      <c r="D34" s="75"/>
      <c r="E34" s="31"/>
      <c r="F34" s="31"/>
      <c r="G34" s="31"/>
      <c r="H34" s="31"/>
      <c r="I34" s="31"/>
      <c r="J34" s="28" t="s">
        <v>21</v>
      </c>
      <c r="M34" s="31"/>
      <c r="N34" s="31"/>
    </row>
    <row r="35" spans="1:14" x14ac:dyDescent="0.3">
      <c r="A35" s="30"/>
      <c r="B35" s="30"/>
      <c r="C35" s="30"/>
      <c r="D35" s="76"/>
    </row>
  </sheetData>
  <mergeCells count="8">
    <mergeCell ref="A31:C31"/>
    <mergeCell ref="A2:N2"/>
    <mergeCell ref="A4:A5"/>
    <mergeCell ref="B4:B5"/>
    <mergeCell ref="C4:C5"/>
    <mergeCell ref="D4:D5"/>
    <mergeCell ref="E4:G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2023-07-18T07:52:15Z</cp:lastPrinted>
  <dcterms:created xsi:type="dcterms:W3CDTF">2020-06-01T11:28:08Z</dcterms:created>
  <dcterms:modified xsi:type="dcterms:W3CDTF">2026-06-22T07:22:52Z</dcterms:modified>
</cp:coreProperties>
</file>