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Новая папка\"/>
    </mc:Choice>
  </mc:AlternateContent>
  <bookViews>
    <workbookView xWindow="-120" yWindow="-120" windowWidth="19320" windowHeight="11028"/>
  </bookViews>
  <sheets>
    <sheet name="2024" sheetId="21" r:id="rId1"/>
  </sheets>
  <definedNames>
    <definedName name="_xlnm.Print_Titles" localSheetId="0">'2024'!$4:$6</definedName>
  </definedNames>
  <calcPr calcId="152511"/>
</workbook>
</file>

<file path=xl/calcChain.xml><?xml version="1.0" encoding="utf-8"?>
<calcChain xmlns="http://schemas.openxmlformats.org/spreadsheetml/2006/main">
  <c r="H13" i="21" l="1"/>
  <c r="H14" i="21"/>
  <c r="H15" i="21"/>
  <c r="F16" i="21"/>
  <c r="G16" i="21"/>
  <c r="H16" i="21"/>
  <c r="I16" i="21"/>
  <c r="E16" i="21"/>
  <c r="H21" i="21"/>
  <c r="H22" i="21"/>
  <c r="I17" i="21"/>
  <c r="G17" i="21"/>
  <c r="F9" i="21"/>
  <c r="G9" i="21"/>
  <c r="I9" i="21"/>
  <c r="E9" i="21"/>
  <c r="N30" i="21" l="1"/>
  <c r="M30" i="21"/>
  <c r="L30" i="21"/>
  <c r="K30" i="21"/>
  <c r="J30" i="21"/>
  <c r="H29" i="21"/>
  <c r="H28" i="21" s="1"/>
  <c r="N28" i="21"/>
  <c r="M28" i="21"/>
  <c r="L28" i="21"/>
  <c r="K28" i="21"/>
  <c r="J28" i="21"/>
  <c r="I28" i="21"/>
  <c r="G28" i="21"/>
  <c r="F28" i="21"/>
  <c r="E28" i="21"/>
  <c r="H27" i="21"/>
  <c r="H26" i="21"/>
  <c r="N25" i="21"/>
  <c r="M25" i="21"/>
  <c r="L25" i="21"/>
  <c r="K25" i="21"/>
  <c r="J25" i="21"/>
  <c r="I25" i="21"/>
  <c r="G25" i="21"/>
  <c r="F25" i="21"/>
  <c r="E25" i="21"/>
  <c r="I23" i="21"/>
  <c r="N23" i="21"/>
  <c r="M23" i="21"/>
  <c r="L23" i="21"/>
  <c r="K23" i="21"/>
  <c r="J23" i="21"/>
  <c r="G23" i="21"/>
  <c r="F23" i="21"/>
  <c r="E23" i="21"/>
  <c r="H20" i="21"/>
  <c r="H19" i="21"/>
  <c r="H18" i="21"/>
  <c r="H17" i="21"/>
  <c r="N16" i="21"/>
  <c r="N8" i="21" s="1"/>
  <c r="N7" i="21" s="1"/>
  <c r="M16" i="21"/>
  <c r="L16" i="21"/>
  <c r="K16" i="21"/>
  <c r="J16" i="21"/>
  <c r="J8" i="21" s="1"/>
  <c r="J7" i="21" s="1"/>
  <c r="E8" i="21"/>
  <c r="E7" i="21" s="1"/>
  <c r="H12" i="21"/>
  <c r="H11" i="21"/>
  <c r="H10" i="21"/>
  <c r="H9" i="21" s="1"/>
  <c r="N9" i="21"/>
  <c r="M9" i="21"/>
  <c r="L9" i="21"/>
  <c r="L8" i="21" s="1"/>
  <c r="L7" i="21" s="1"/>
  <c r="K9" i="21"/>
  <c r="K8" i="21" s="1"/>
  <c r="K7" i="21" s="1"/>
  <c r="J9" i="21"/>
  <c r="M8" i="21"/>
  <c r="M7" i="21" s="1"/>
  <c r="F8" i="21" l="1"/>
  <c r="F7" i="21" s="1"/>
  <c r="G8" i="21"/>
  <c r="G7" i="21" s="1"/>
  <c r="H25" i="21"/>
  <c r="I8" i="21"/>
  <c r="I7" i="21" s="1"/>
  <c r="H24" i="21"/>
  <c r="H23" i="21" s="1"/>
  <c r="H8" i="21" s="1"/>
  <c r="H7" i="21" s="1"/>
</calcChain>
</file>

<file path=xl/sharedStrings.xml><?xml version="1.0" encoding="utf-8"?>
<sst xmlns="http://schemas.openxmlformats.org/spreadsheetml/2006/main" count="89" uniqueCount="68">
  <si>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</si>
  <si>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</si>
  <si>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</si>
  <si>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</si>
  <si>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обласної/регіональної програми</t>
  </si>
  <si>
    <t>Загальний фонд</t>
  </si>
  <si>
    <t>Спеціальний фонд</t>
  </si>
  <si>
    <t>Затверджено на рік з урахуванням змін</t>
  </si>
  <si>
    <t>Уточнений розпис на період</t>
  </si>
  <si>
    <t>Профінансовано</t>
  </si>
  <si>
    <t>0710000</t>
  </si>
  <si>
    <t>УПРАВЛІННЯ ОХОРОНИ ЗДОРОВ'Я ОБЛДЕРЖАДМІНІСТРАЦІЇ</t>
  </si>
  <si>
    <t>0712020</t>
  </si>
  <si>
    <t>2020</t>
  </si>
  <si>
    <t xml:space="preserve">Спеціалізована стаціонарна медична допомога населенню </t>
  </si>
  <si>
    <t>0712010</t>
  </si>
  <si>
    <t>2010</t>
  </si>
  <si>
    <t xml:space="preserve">Багатопрофільна стаціонарна медична допомога населенню </t>
  </si>
  <si>
    <t>у т.ч.:</t>
  </si>
  <si>
    <t>Виконавець:</t>
  </si>
  <si>
    <t xml:space="preserve">Ольга Воробйова     </t>
  </si>
  <si>
    <t xml:space="preserve">       </t>
  </si>
  <si>
    <t>Санаторно-курортна допомога населенню</t>
  </si>
  <si>
    <t>Відхилення</t>
  </si>
  <si>
    <t>Касові видатки за період</t>
  </si>
  <si>
    <t>Ефективність програм</t>
  </si>
  <si>
    <t>Причини недоосвоєння коштів</t>
  </si>
  <si>
    <t xml:space="preserve"> - Забезпечення організації трудового процесу діагностично-лікувальних заходів на стаціонарному етапі  у КНП "Миколаївський обласний фтизіопульманологічний центр" (забезпечення перевезення працівників до місця роботи та у зворотному напрямі)</t>
  </si>
  <si>
    <t xml:space="preserve"> - Розвиток, забезпечення та створення умов для надання якісних медичних  послуг (забезпечення функціонування КНП «Миколаївський обласний дитячий центр медичної реабілітації»)</t>
  </si>
  <si>
    <t>Забезпечення підтримки закладів охорони здоров'я</t>
  </si>
  <si>
    <t>0712100</t>
  </si>
  <si>
    <t>2100</t>
  </si>
  <si>
    <t>0712120</t>
  </si>
  <si>
    <t>2120</t>
  </si>
  <si>
    <t>Стоматологічна допомога населенню</t>
  </si>
  <si>
    <t>Інформаційно-методичне та просвітницьке забезпечення в галузі охорони здоров`я</t>
  </si>
  <si>
    <t xml:space="preserve"> - Забезпечення функціонування КНП "Миколаївський обласний інформаційно-аналітичний центр медичної статистики" </t>
  </si>
  <si>
    <t>0712040</t>
  </si>
  <si>
    <t xml:space="preserve"> - Забезпечення роботи військово—лікарської комісії при обласному військовому комісаріаті </t>
  </si>
  <si>
    <t xml:space="preserve"> - Здійснення безкоштовного лікування та зубопротезування, придбання штучних кришталиків, наборів  для проведення операцій методом  факоемульсифікації для пільгових категорій населення та осіб із складових сил оборони та сил безпеки на період дії військового стану</t>
  </si>
  <si>
    <t xml:space="preserve">"Обласна Програма  розвитку та підтримки закладів охорони здоров’я, які належать до спільної власності територіальних громад, сіл, селищ, міст Миколаївської області, на               2020-2022 роки та надання населенню області медичних послуг, понад обсяг, передбачений програмою державних гарантій медичного обслуговування населення" (зі змінами та доповненнями, термін дії програми продовжено на період до 2024 року включно) </t>
  </si>
  <si>
    <t>Забезпечення перевезення працівників до місця роботи та у зворотному напрямку дозволило скоротити час та кошти  витрачені працівниками, на те щоб дістатися місця роботи та у зворотньому напрямку</t>
  </si>
  <si>
    <t>Здійснення виплати заробітної плати з нарахуваннями членам військово-лікарської комісії. Покращення рівня надання медичних послуг щодо огляду громадян</t>
  </si>
  <si>
    <t>Здійснення безкоштовного лікування та   зубопротезування
для пільгових категорій населення та осіб із складових сил оборони та сил безпеки на період дії військового стану</t>
  </si>
  <si>
    <t>Економія коштів виникла в результаті розрахунку за фактично здійснену кількість перевезень</t>
  </si>
  <si>
    <t xml:space="preserve"> -  Оплата поточних видатків для покриття витрат, пов’язаних із забезпеченням заходів медико-соціального захисту дітей-сиріт та, дітей, які залишились без батьківського піклування, дітей з вадами фізичного та розумового розвитку</t>
  </si>
  <si>
    <t xml:space="preserve"> - Організація надання пацієнтам медичної допомоги високого рівня спеціалізації (виплата заробітної плати з нарахуваннями)</t>
  </si>
  <si>
    <t xml:space="preserve"> - Здійснення заходів, пов’язаних з реорганізацією (оптимізацією) комунальних некомерційних підприємств (забезпечення видатків із заробітної плати з нарахуваннями на неї, у тому числі компенсація за невикористані відпустки, вихідна допомога при скороченні у розмірі середньомісячної заробітної плати)</t>
  </si>
  <si>
    <t>Оплата поточних видатків для покриття витрат, пов’язаних із забезпеченням заходів медико-соціального захисту дітей-сиріт та, дітей, які залишились без батьківського піклування, дітей з вадами фізичного та розумового розвитку</t>
  </si>
  <si>
    <t>Забезпечення підтримки закладів охорони здоров'я (виплата заробітної плати з нарахуваннями)</t>
  </si>
  <si>
    <t xml:space="preserve">Забезпечення підтримки закладів охорони здоров'я. Здійснення заходів, пов’язаних з реорганізацією (оптимізацією) комунальних некомерційних підприємств </t>
  </si>
  <si>
    <t>Начальник планово - фінансового відділу -головний бухгалтер                                                  Ірина СОКОЛОВСЬКА</t>
  </si>
  <si>
    <t xml:space="preserve">Інформація про стан виконання обласних заходів та програм, що фінансуються з обласного бюджету станом на 01.01.2025 року                                                                                                                                                 
</t>
  </si>
  <si>
    <t xml:space="preserve"> - Проведення поточного ремонту приміщень, будівель і споруд  комунальних закладів охорони здоров’я, які належать до спільної власності територіальних громад сіл, селищ, міст Миколаївської області</t>
  </si>
  <si>
    <t xml:space="preserve"> - Поточний ремонт та технічне обслуговування  обладнання, метрологічна повірка, придбання запасних частин, придбання комплектувальних виробів і деталей для ремонту всіх видів обладнання  тощо</t>
  </si>
  <si>
    <t xml:space="preserve"> - Придбання матеріалів, будівельних матеріалів, обладнання, інвентарю та інструментів для господарської діяльності, а також для благоустрою території, оплата послуг з поточного ремонту та технічного обслуговування транспортних засобів, обладнання, техніки, механізмів, локальної мережі, систем пожежогасіння, охоронної сигналізації, систем вентиляції, ліфтів, сміттєпроводів, видатки на технічне обслуговування та утримання у належному стані систем вуличного освітлення, внутрішніх та зовнішніх мереж тепло-, водо-, електро-, газопостачання та водовідведення, підготовку до опалювального сезону теплових господарств</t>
  </si>
  <si>
    <t xml:space="preserve">Залишок коштів після здійснення безкоштовного лікування та зубопротезування пільговикам. </t>
  </si>
  <si>
    <t>Проведення поточного ремонту приміщень, будівель і споруд  комунальних закладів охорони здоров’я, які належать до спільної власності територіальних громад сіл, селищ, міст Миколаївської області</t>
  </si>
  <si>
    <t>Поточний ремонт та технічне обслуговування  обладнання, метрологічна повірка, придбання запасних частин, придбання комплектувальних виробів і деталей для ремонту всіх видів обладнання  тощо</t>
  </si>
  <si>
    <t>Придбання матеріалів, будівельних матеріалів, обладнання, інвентарю та інструментів для господарської діяльності, а також для благоустрою території, оплата послуг з поточного ремонту та технічного обслуговування транспортних засобів, обладнання, техніки, механізмів, локальної мережі, систем пожежогасіння, охоронної сигналізації, систем вентиляції, ліфтів, сміттєпроводів, видатки на технічне обслуговування та утримання у належному стані систем вуличного освітлення, внутрішніх та зовнішніх мереж тепло-, водо-, електро-, газопостачання та водовідведення, підготовку до опалювального сезону теплових господарств</t>
  </si>
  <si>
    <t xml:space="preserve"> - Здійснення безкоштовного лікування та зубопротезування, придбання штучних кришталиків, наборів  для проведення операцій методом  факоемульсифікації для пільгових категорій населення та осіб із сил оборони та сил безпеки на період дії військового стану</t>
  </si>
  <si>
    <t xml:space="preserve"> - Здійснення заходів, пов’язаних з реорганізацією (оптимізацією) комунальних некомерційних підприємств (забезпечення видатків із заробітної плати з нарахуваннями на неї, у тому числі для погашення кредиторської заборгованості, забезпечення видатків на виконання рішення суду та податкова заборгованість з податку на землю)</t>
  </si>
  <si>
    <t>Економія видатків на  нарахування на оплату праці утворилась  за рахунок  працюючих інвалідів. Економія видатків на оплату комунальних послуг та енергоносіїв відбулась за рахунок економного використання ресурсів та теплих погодних умов. Оплата відбулась згідно фактично виставлених рахунків за спожиті енергоресурси.</t>
  </si>
  <si>
    <t>економія виникла після проведення закладами охорони здоров’я розрахунку з підрядниками за проведені роботи згідно виставлених рахунків.</t>
  </si>
  <si>
    <t xml:space="preserve">економія виникла після проведення закладами охорони здоров’я процедури державної закупівлі через систему електронних публічних торгів </t>
  </si>
  <si>
    <t>Економія видатків на оплату комунальних послуг та енергоносіїв відбулась за рахунок економного використання ресурсів та теплих погодних умов. Оплата відбулась згідно фактично виставлених рахунків за спожиті енергоресурси.</t>
  </si>
  <si>
    <t>Економія видатків утворилась в результаті розрахунку з лікарями та фахівцями військово-лікарської комісії при обласному військовому комісаріаті за фактично відпрацьовані дніта через здійснення фінансування за рахунок коштів НСЗУ</t>
  </si>
  <si>
    <t>Економія виникла за рахунок економного використання енергоресурсів. Економія видатків на оплату праці  утвориласьза рахунок зменшення штатних одиниць після реорганізації КНП «Миколаївський обласний Будинок дитини» МОР шляхом приєднання до КНП «Миколаївська обласна дитяча клінічна лікарня» МОР. Економія коштів виникла в результаті звільнення працівників, які мали право на пільгові пенсії.</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</si>
</sst>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г_р_н_._-;\-* #,##0.00\ _г_р_н_._-;_-* &quot;-&quot;??\ _г_р_н_._-;_-@_-"/>
    <numFmt numFmtId="165" formatCode="#,##0.000"/>
  </numFmts>
  <fonts count="17" x14ac:knownFonts="1">
    <font>
      <sz val="11"/>
      <color theme="1"/>
      <name val="Calibri"/>
      <family val="2"/>
      <charset val="204"/>
      <scheme val="minor"/>
    </font>
    <font>
      <sz val="10"/>
      <name val="Arial Cyr"/>
      <charset val="204"/>
    </font>
    <font>
      <sz val="10"/>
      <color rgb="FFFF0000"/>
      <name val="Times New Roman"/>
      <family val="1"/>
      <charset val="204"/>
    </font>
    <font>
      <sz val="10"/>
      <name val="Times New Roman"/>
      <family val="1"/>
      <charset val="204"/>
    </font>
    <font>
      <b/>
      <sz val="14"/>
      <name val="Times New Roman"/>
      <family val="1"/>
      <charset val="204"/>
    </font>
    <font>
      <b/>
      <sz val="14"/>
      <color rgb="FFFF0000"/>
      <name val="Times New Roman"/>
      <family val="1"/>
      <charset val="204"/>
    </font>
    <font>
      <sz val="11"/>
      <name val="Calibri"/>
      <family val="2"/>
      <charset val="204"/>
      <scheme val="minor"/>
    </font>
    <font>
      <b/>
      <sz val="16"/>
      <name val="Times New Roman"/>
      <family val="1"/>
      <charset val="204"/>
    </font>
    <font>
      <sz val="16"/>
      <color theme="1"/>
      <name val="Times New Roman"/>
      <family val="1"/>
      <charset val="204"/>
    </font>
    <font>
      <sz val="16"/>
      <name val="Calibri"/>
      <family val="2"/>
      <charset val="204"/>
      <scheme val="minor"/>
    </font>
    <font>
      <sz val="16"/>
      <color rgb="FFFF0000"/>
      <name val="Times New Roman"/>
      <family val="1"/>
      <charset val="204"/>
    </font>
    <font>
      <i/>
      <sz val="16"/>
      <name val="Times New Roman"/>
      <family val="1"/>
      <charset val="204"/>
    </font>
    <font>
      <sz val="16"/>
      <name val="Times New Roman"/>
      <family val="1"/>
      <charset val="204"/>
    </font>
    <font>
      <sz val="16"/>
      <color theme="1"/>
      <name val="Calibri"/>
      <family val="2"/>
      <charset val="204"/>
      <scheme val="minor"/>
    </font>
    <font>
      <sz val="14"/>
      <color theme="1"/>
      <name val="Calibri"/>
      <family val="2"/>
      <charset val="204"/>
      <scheme val="minor"/>
    </font>
    <font>
      <b/>
      <sz val="16"/>
      <color rgb="FFFF0000"/>
      <name val="Times New Roman"/>
      <family val="1"/>
      <charset val="204"/>
    </font>
    <font>
      <b/>
      <i/>
      <sz val="16"/>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80">
    <xf numFmtId="0" fontId="0" fillId="0" borderId="0" xfId="0"/>
    <xf numFmtId="0" fontId="2" fillId="0" borderId="0" xfId="1" applyFont="1" applyFill="1"/>
    <xf numFmtId="0" fontId="0" fillId="0" borderId="0" xfId="0" applyFill="1"/>
    <xf numFmtId="0" fontId="3" fillId="0" borderId="0" xfId="1" applyFont="1" applyFill="1"/>
    <xf numFmtId="0" fontId="2" fillId="0" borderId="0" xfId="1" applyFont="1" applyFill="1" applyAlignment="1">
      <alignment horizontal="right"/>
    </xf>
    <xf numFmtId="0" fontId="6" fillId="0" borderId="0" xfId="0" applyFont="1" applyFill="1"/>
    <xf numFmtId="0" fontId="5" fillId="0" borderId="0" xfId="1" applyFont="1" applyFill="1" applyBorder="1" applyAlignment="1">
      <alignment horizontal="center" vertical="top" wrapText="1"/>
    </xf>
    <xf numFmtId="0" fontId="4" fillId="0" borderId="0" xfId="1" applyFont="1" applyFill="1" applyBorder="1" applyAlignment="1">
      <alignment horizontal="center" wrapText="1"/>
    </xf>
    <xf numFmtId="0" fontId="4" fillId="0" borderId="1" xfId="1" applyFont="1" applyFill="1" applyBorder="1" applyAlignment="1">
      <alignment horizontal="center" vertical="center" wrapText="1"/>
    </xf>
    <xf numFmtId="0" fontId="14" fillId="0" borderId="0" xfId="0" applyFont="1" applyFill="1"/>
    <xf numFmtId="0" fontId="4" fillId="0" borderId="0" xfId="1" applyFont="1" applyFill="1" applyBorder="1" applyAlignment="1">
      <alignment horizontal="center" vertical="center" wrapText="1"/>
    </xf>
    <xf numFmtId="0" fontId="4" fillId="0" borderId="1" xfId="1" applyNumberFormat="1" applyFont="1" applyFill="1" applyBorder="1" applyAlignment="1" applyProtection="1">
      <alignment horizontal="center" vertical="top" wrapText="1"/>
    </xf>
    <xf numFmtId="0" fontId="14" fillId="0" borderId="0" xfId="0" applyFont="1" applyFill="1" applyBorder="1"/>
    <xf numFmtId="49" fontId="7" fillId="0" borderId="1" xfId="1" applyNumberFormat="1" applyFont="1" applyFill="1" applyBorder="1" applyAlignment="1">
      <alignment vertical="top" wrapText="1"/>
    </xf>
    <xf numFmtId="0" fontId="7" fillId="0" borderId="1" xfId="1" applyFont="1" applyFill="1" applyBorder="1" applyAlignment="1">
      <alignment vertical="top" wrapText="1"/>
    </xf>
    <xf numFmtId="49" fontId="15" fillId="0" borderId="1" xfId="1" applyNumberFormat="1" applyFont="1" applyFill="1" applyBorder="1" applyAlignment="1">
      <alignment horizontal="justify" vertical="top" wrapText="1"/>
    </xf>
    <xf numFmtId="4" fontId="12" fillId="0" borderId="1" xfId="1" applyNumberFormat="1" applyFont="1" applyFill="1" applyBorder="1" applyAlignment="1">
      <alignment horizontal="right" vertical="top" wrapText="1"/>
    </xf>
    <xf numFmtId="3" fontId="12" fillId="0" borderId="1" xfId="1" applyNumberFormat="1" applyFont="1" applyFill="1" applyBorder="1" applyAlignment="1">
      <alignment horizontal="right" vertical="top" wrapText="1"/>
    </xf>
    <xf numFmtId="0" fontId="8" fillId="0" borderId="1" xfId="0" applyFont="1" applyFill="1" applyBorder="1" applyAlignment="1">
      <alignment wrapText="1"/>
    </xf>
    <xf numFmtId="0" fontId="13" fillId="0" borderId="0" xfId="0" applyFont="1" applyFill="1"/>
    <xf numFmtId="3" fontId="13" fillId="0" borderId="0" xfId="0" applyNumberFormat="1" applyFont="1" applyFill="1" applyBorder="1"/>
    <xf numFmtId="49" fontId="16" fillId="0" borderId="1" xfId="1" applyNumberFormat="1" applyFont="1" applyFill="1" applyBorder="1" applyAlignment="1">
      <alignment horizontal="center" vertical="top" wrapText="1"/>
    </xf>
    <xf numFmtId="49" fontId="11" fillId="0" borderId="1" xfId="1" applyNumberFormat="1" applyFont="1" applyFill="1" applyBorder="1" applyAlignment="1">
      <alignment horizontal="center" vertical="top" wrapText="1"/>
    </xf>
    <xf numFmtId="0" fontId="16" fillId="0" borderId="1" xfId="1" applyFont="1" applyFill="1" applyBorder="1" applyAlignment="1">
      <alignment horizontal="justify" vertical="top" wrapText="1"/>
    </xf>
    <xf numFmtId="0" fontId="7" fillId="0" borderId="1" xfId="1" applyFont="1" applyFill="1" applyBorder="1" applyAlignment="1">
      <alignment horizontal="justify" vertical="top" wrapText="1"/>
    </xf>
    <xf numFmtId="4" fontId="7" fillId="0" borderId="1" xfId="1" applyNumberFormat="1" applyFont="1" applyFill="1" applyBorder="1" applyAlignment="1">
      <alignment horizontal="right" vertical="top" wrapText="1"/>
    </xf>
    <xf numFmtId="3" fontId="7" fillId="0" borderId="1" xfId="1" applyNumberFormat="1" applyFont="1" applyFill="1" applyBorder="1" applyAlignment="1">
      <alignment horizontal="right" vertical="top" wrapText="1"/>
    </xf>
    <xf numFmtId="0" fontId="8" fillId="0" borderId="1" xfId="0" applyFont="1" applyFill="1" applyBorder="1" applyAlignment="1">
      <alignment horizontal="left" vertical="top" wrapText="1"/>
    </xf>
    <xf numFmtId="49" fontId="12" fillId="0" borderId="1" xfId="1" applyNumberFormat="1" applyFont="1" applyFill="1" applyBorder="1" applyAlignment="1">
      <alignment horizontal="center" vertical="top" wrapText="1"/>
    </xf>
    <xf numFmtId="0" fontId="12" fillId="0" borderId="1" xfId="1" applyFont="1" applyFill="1" applyBorder="1" applyAlignment="1">
      <alignment horizontal="justify" vertical="top" wrapText="1"/>
    </xf>
    <xf numFmtId="0" fontId="9" fillId="0" borderId="1" xfId="0" applyFont="1" applyFill="1" applyBorder="1"/>
    <xf numFmtId="4" fontId="7" fillId="0" borderId="1" xfId="0" applyNumberFormat="1" applyFont="1" applyFill="1" applyBorder="1" applyAlignment="1">
      <alignment vertical="top"/>
    </xf>
    <xf numFmtId="3" fontId="7" fillId="0" borderId="1" xfId="0" applyNumberFormat="1" applyFont="1" applyFill="1" applyBorder="1" applyAlignment="1">
      <alignment vertical="top"/>
    </xf>
    <xf numFmtId="49" fontId="10" fillId="0" borderId="1" xfId="1" applyNumberFormat="1" applyFont="1" applyFill="1" applyBorder="1" applyAlignment="1">
      <alignment horizontal="center" vertical="top" wrapText="1"/>
    </xf>
    <xf numFmtId="0" fontId="12" fillId="0" borderId="1" xfId="1" applyFont="1" applyFill="1" applyBorder="1" applyAlignment="1">
      <alignment horizontal="right" vertical="top" wrapText="1"/>
    </xf>
    <xf numFmtId="49" fontId="11" fillId="0" borderId="1" xfId="2" applyNumberFormat="1" applyFont="1" applyFill="1" applyBorder="1" applyAlignment="1">
      <alignment horizontal="justify" vertical="top" wrapText="1"/>
    </xf>
    <xf numFmtId="4" fontId="12" fillId="0" borderId="1" xfId="2" applyNumberFormat="1" applyFont="1" applyFill="1" applyBorder="1" applyAlignment="1">
      <alignment horizontal="right" vertical="top" wrapText="1"/>
    </xf>
    <xf numFmtId="3" fontId="12" fillId="0" borderId="1" xfId="1" applyNumberFormat="1" applyFont="1" applyFill="1" applyBorder="1" applyAlignment="1">
      <alignment vertical="top" wrapText="1"/>
    </xf>
    <xf numFmtId="49" fontId="12" fillId="0" borderId="1" xfId="1" applyNumberFormat="1" applyFont="1" applyFill="1" applyBorder="1" applyAlignment="1">
      <alignment horizontal="center" vertical="top"/>
    </xf>
    <xf numFmtId="0" fontId="12" fillId="0" borderId="1" xfId="1" applyFont="1" applyFill="1" applyBorder="1" applyAlignment="1">
      <alignment horizontal="center" vertical="top"/>
    </xf>
    <xf numFmtId="0" fontId="12" fillId="0" borderId="1" xfId="1" applyFont="1" applyFill="1" applyBorder="1" applyAlignment="1">
      <alignment horizontal="justify" vertical="top"/>
    </xf>
    <xf numFmtId="0" fontId="10" fillId="0" borderId="1" xfId="0" applyFont="1" applyFill="1" applyBorder="1"/>
    <xf numFmtId="3" fontId="12" fillId="0" borderId="1" xfId="0" applyNumberFormat="1" applyFont="1" applyFill="1" applyBorder="1" applyAlignment="1">
      <alignment vertical="top"/>
    </xf>
    <xf numFmtId="49" fontId="10" fillId="0" borderId="1" xfId="1" applyNumberFormat="1" applyFont="1" applyFill="1" applyBorder="1" applyAlignment="1">
      <alignment horizontal="center" vertical="top"/>
    </xf>
    <xf numFmtId="0" fontId="10" fillId="0" borderId="1" xfId="1" applyFont="1" applyFill="1" applyBorder="1" applyAlignment="1">
      <alignment horizontal="center" vertical="top"/>
    </xf>
    <xf numFmtId="0" fontId="11" fillId="0" borderId="1" xfId="2" applyNumberFormat="1" applyFont="1" applyFill="1" applyBorder="1" applyAlignment="1">
      <alignment horizontal="justify" vertical="top" wrapText="1"/>
    </xf>
    <xf numFmtId="3" fontId="12" fillId="0" borderId="1" xfId="1" applyNumberFormat="1" applyFont="1" applyFill="1" applyBorder="1" applyAlignment="1">
      <alignment horizontal="right" vertical="top"/>
    </xf>
    <xf numFmtId="0" fontId="12" fillId="0" borderId="1" xfId="0" applyFont="1" applyFill="1" applyBorder="1" applyAlignment="1">
      <alignment horizontal="left" vertical="top" wrapText="1"/>
    </xf>
    <xf numFmtId="0" fontId="10" fillId="0" borderId="1" xfId="1" applyFont="1" applyFill="1" applyBorder="1" applyAlignment="1">
      <alignment horizontal="justify" vertical="top"/>
    </xf>
    <xf numFmtId="3" fontId="8" fillId="0" borderId="1" xfId="0" applyNumberFormat="1" applyFont="1" applyFill="1" applyBorder="1" applyAlignment="1">
      <alignment horizontal="left" vertical="top" wrapText="1"/>
    </xf>
    <xf numFmtId="0" fontId="12" fillId="0" borderId="1" xfId="1" applyFont="1" applyFill="1" applyBorder="1" applyAlignment="1">
      <alignment horizontal="center" vertical="top" wrapText="1"/>
    </xf>
    <xf numFmtId="49" fontId="11" fillId="0" borderId="1" xfId="1" applyNumberFormat="1" applyFont="1" applyFill="1" applyBorder="1" applyAlignment="1">
      <alignment horizontal="justify" vertical="top" wrapText="1"/>
    </xf>
    <xf numFmtId="49" fontId="12" fillId="0" borderId="1" xfId="2" applyNumberFormat="1" applyFont="1" applyFill="1" applyBorder="1" applyAlignment="1">
      <alignment horizontal="center" vertical="top"/>
    </xf>
    <xf numFmtId="49" fontId="12" fillId="0" borderId="1" xfId="2" applyNumberFormat="1" applyFont="1" applyFill="1" applyBorder="1" applyAlignment="1">
      <alignment horizontal="center" vertical="top" wrapText="1"/>
    </xf>
    <xf numFmtId="0" fontId="12" fillId="0" borderId="1" xfId="2" applyFont="1" applyFill="1" applyBorder="1" applyAlignment="1">
      <alignment horizontal="justify" vertical="top" wrapText="1"/>
    </xf>
    <xf numFmtId="0" fontId="10" fillId="0" borderId="1" xfId="1" applyFont="1" applyFill="1" applyBorder="1" applyAlignment="1">
      <alignment horizontal="center" vertical="top" wrapText="1"/>
    </xf>
    <xf numFmtId="165" fontId="12" fillId="0" borderId="1" xfId="1" applyNumberFormat="1" applyFont="1" applyFill="1" applyBorder="1" applyAlignment="1">
      <alignment horizontal="right" vertical="top" wrapText="1"/>
    </xf>
    <xf numFmtId="0" fontId="12" fillId="0" borderId="1" xfId="2" quotePrefix="1" applyFont="1" applyFill="1" applyBorder="1" applyAlignment="1">
      <alignment horizontal="justify" vertical="top" wrapText="1"/>
    </xf>
    <xf numFmtId="3" fontId="12" fillId="0" borderId="0" xfId="0" applyNumberFormat="1"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right" vertical="center" wrapText="1"/>
    </xf>
    <xf numFmtId="49" fontId="12" fillId="0" borderId="0" xfId="0" applyNumberFormat="1" applyFont="1" applyFill="1" applyBorder="1" applyAlignment="1">
      <alignment vertical="center" wrapText="1"/>
    </xf>
    <xf numFmtId="0" fontId="12" fillId="0" borderId="0" xfId="0" applyFont="1" applyFill="1" applyBorder="1" applyAlignment="1">
      <alignment horizontal="center" vertical="center" wrapText="1"/>
    </xf>
    <xf numFmtId="49" fontId="12" fillId="0" borderId="0" xfId="0" applyNumberFormat="1" applyFont="1" applyFill="1" applyBorder="1" applyAlignment="1">
      <alignment horizontal="left" vertical="center"/>
    </xf>
    <xf numFmtId="0" fontId="13" fillId="0" borderId="0" xfId="0" applyFont="1" applyFill="1" applyBorder="1"/>
    <xf numFmtId="0" fontId="12" fillId="0" borderId="0" xfId="0" applyFont="1" applyFill="1" applyBorder="1" applyAlignment="1">
      <alignment horizontal="right" vertical="center" wrapText="1"/>
    </xf>
    <xf numFmtId="0" fontId="0" fillId="0" borderId="0" xfId="0" applyFill="1" applyBorder="1"/>
    <xf numFmtId="4" fontId="12" fillId="2" borderId="1" xfId="2" applyNumberFormat="1" applyFont="1" applyFill="1" applyBorder="1" applyAlignment="1">
      <alignment horizontal="right" vertical="top" wrapText="1"/>
    </xf>
    <xf numFmtId="4" fontId="12" fillId="0" borderId="1" xfId="0" applyNumberFormat="1" applyFont="1" applyBorder="1" applyAlignment="1">
      <alignment vertical="top"/>
    </xf>
    <xf numFmtId="4" fontId="12" fillId="2" borderId="1" xfId="1" applyNumberFormat="1" applyFont="1" applyFill="1" applyBorder="1" applyAlignment="1">
      <alignment horizontal="right" vertical="top" wrapText="1"/>
    </xf>
    <xf numFmtId="49" fontId="12" fillId="0" borderId="0" xfId="0" applyNumberFormat="1" applyFont="1" applyFill="1" applyBorder="1" applyAlignment="1">
      <alignment horizontal="left" vertical="center" wrapText="1"/>
    </xf>
    <xf numFmtId="0" fontId="12" fillId="0" borderId="0" xfId="0" applyFont="1" applyFill="1" applyAlignment="1">
      <alignment horizontal="left" vertical="center" wrapText="1"/>
    </xf>
    <xf numFmtId="0" fontId="7" fillId="0" borderId="0" xfId="1" applyFont="1" applyFill="1" applyBorder="1" applyAlignment="1">
      <alignment horizontal="center" vertical="top"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6" xfId="1" applyFont="1" applyFill="1" applyBorder="1" applyAlignment="1">
      <alignment horizontal="center" vertical="center" wrapText="1"/>
    </xf>
  </cellXfs>
  <cellStyles count="4">
    <cellStyle name="Звичайний 2 3" xfId="2"/>
    <cellStyle name="Звичайний 3" xfId="1"/>
    <cellStyle name="Обычный" xfId="0" builtinId="0"/>
    <cellStyle name="Фінансовий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6"/>
  <sheetViews>
    <sheetView tabSelected="1" topLeftCell="A4" zoomScale="40" zoomScaleNormal="40" workbookViewId="0">
      <selection activeCell="E29" sqref="E29"/>
    </sheetView>
  </sheetViews>
  <sheetFormatPr defaultRowHeight="14.4" x14ac:dyDescent="0.3"/>
  <cols>
    <col min="1" max="1" width="14" style="2" customWidth="1"/>
    <col min="2" max="2" width="14.44140625" style="2" customWidth="1"/>
    <col min="3" max="3" width="44.44140625" style="2" customWidth="1"/>
    <col min="4" max="4" width="98.44140625" style="2" customWidth="1"/>
    <col min="5" max="5" width="23" style="2" customWidth="1"/>
    <col min="6" max="6" width="22.44140625" style="2" customWidth="1"/>
    <col min="7" max="7" width="22.5546875" style="2" customWidth="1"/>
    <col min="8" max="8" width="19.109375" style="2" customWidth="1"/>
    <col min="9" max="9" width="22.33203125" style="2" customWidth="1"/>
    <col min="10" max="10" width="15.21875" style="2" hidden="1" customWidth="1"/>
    <col min="11" max="11" width="37.44140625" style="2" hidden="1" customWidth="1"/>
    <col min="12" max="12" width="30" style="2" hidden="1" customWidth="1"/>
    <col min="13" max="13" width="28.5546875" style="2" hidden="1" customWidth="1"/>
    <col min="14" max="14" width="34.5546875" style="2" hidden="1" customWidth="1"/>
    <col min="15" max="15" width="77.77734375" style="2" customWidth="1"/>
    <col min="16" max="16" width="84.44140625" style="2" customWidth="1"/>
    <col min="17" max="17" width="11.77734375" style="2" hidden="1" customWidth="1"/>
    <col min="18" max="18" width="0.77734375" style="2" customWidth="1"/>
    <col min="19" max="19" width="9.21875" style="2" hidden="1" customWidth="1"/>
    <col min="20" max="20" width="3.44140625" style="2" customWidth="1"/>
    <col min="21" max="21" width="8.88671875" style="2"/>
    <col min="22" max="24" width="12" style="2" bestFit="1" customWidth="1"/>
    <col min="25" max="260" width="8.88671875" style="2"/>
    <col min="261" max="261" width="12" style="2" customWidth="1"/>
    <col min="262" max="262" width="12.21875" style="2" customWidth="1"/>
    <col min="263" max="263" width="42.44140625" style="2" customWidth="1"/>
    <col min="264" max="264" width="63.21875" style="2" customWidth="1"/>
    <col min="265" max="265" width="14.44140625" style="2" customWidth="1"/>
    <col min="266" max="266" width="14" style="2" customWidth="1"/>
    <col min="267" max="267" width="13.77734375" style="2" customWidth="1"/>
    <col min="268" max="268" width="14.77734375" style="2" customWidth="1"/>
    <col min="269" max="269" width="12.77734375" style="2" customWidth="1"/>
    <col min="270" max="270" width="14" style="2" customWidth="1"/>
    <col min="271" max="271" width="11" style="2" customWidth="1"/>
    <col min="272" max="272" width="8.88671875" style="2"/>
    <col min="273" max="273" width="11.77734375" style="2" customWidth="1"/>
    <col min="274" max="516" width="8.88671875" style="2"/>
    <col min="517" max="517" width="12" style="2" customWidth="1"/>
    <col min="518" max="518" width="12.21875" style="2" customWidth="1"/>
    <col min="519" max="519" width="42.44140625" style="2" customWidth="1"/>
    <col min="520" max="520" width="63.21875" style="2" customWidth="1"/>
    <col min="521" max="521" width="14.44140625" style="2" customWidth="1"/>
    <col min="522" max="522" width="14" style="2" customWidth="1"/>
    <col min="523" max="523" width="13.77734375" style="2" customWidth="1"/>
    <col min="524" max="524" width="14.77734375" style="2" customWidth="1"/>
    <col min="525" max="525" width="12.77734375" style="2" customWidth="1"/>
    <col min="526" max="526" width="14" style="2" customWidth="1"/>
    <col min="527" max="527" width="11" style="2" customWidth="1"/>
    <col min="528" max="528" width="8.88671875" style="2"/>
    <col min="529" max="529" width="11.77734375" style="2" customWidth="1"/>
    <col min="530" max="772" width="8.88671875" style="2"/>
    <col min="773" max="773" width="12" style="2" customWidth="1"/>
    <col min="774" max="774" width="12.21875" style="2" customWidth="1"/>
    <col min="775" max="775" width="42.44140625" style="2" customWidth="1"/>
    <col min="776" max="776" width="63.21875" style="2" customWidth="1"/>
    <col min="777" max="777" width="14.44140625" style="2" customWidth="1"/>
    <col min="778" max="778" width="14" style="2" customWidth="1"/>
    <col min="779" max="779" width="13.77734375" style="2" customWidth="1"/>
    <col min="780" max="780" width="14.77734375" style="2" customWidth="1"/>
    <col min="781" max="781" width="12.77734375" style="2" customWidth="1"/>
    <col min="782" max="782" width="14" style="2" customWidth="1"/>
    <col min="783" max="783" width="11" style="2" customWidth="1"/>
    <col min="784" max="784" width="8.88671875" style="2"/>
    <col min="785" max="785" width="11.77734375" style="2" customWidth="1"/>
    <col min="786" max="1028" width="8.88671875" style="2"/>
    <col min="1029" max="1029" width="12" style="2" customWidth="1"/>
    <col min="1030" max="1030" width="12.21875" style="2" customWidth="1"/>
    <col min="1031" max="1031" width="42.44140625" style="2" customWidth="1"/>
    <col min="1032" max="1032" width="63.21875" style="2" customWidth="1"/>
    <col min="1033" max="1033" width="14.44140625" style="2" customWidth="1"/>
    <col min="1034" max="1034" width="14" style="2" customWidth="1"/>
    <col min="1035" max="1035" width="13.77734375" style="2" customWidth="1"/>
    <col min="1036" max="1036" width="14.77734375" style="2" customWidth="1"/>
    <col min="1037" max="1037" width="12.77734375" style="2" customWidth="1"/>
    <col min="1038" max="1038" width="14" style="2" customWidth="1"/>
    <col min="1039" max="1039" width="11" style="2" customWidth="1"/>
    <col min="1040" max="1040" width="8.88671875" style="2"/>
    <col min="1041" max="1041" width="11.77734375" style="2" customWidth="1"/>
    <col min="1042" max="1284" width="8.88671875" style="2"/>
    <col min="1285" max="1285" width="12" style="2" customWidth="1"/>
    <col min="1286" max="1286" width="12.21875" style="2" customWidth="1"/>
    <col min="1287" max="1287" width="42.44140625" style="2" customWidth="1"/>
    <col min="1288" max="1288" width="63.21875" style="2" customWidth="1"/>
    <col min="1289" max="1289" width="14.44140625" style="2" customWidth="1"/>
    <col min="1290" max="1290" width="14" style="2" customWidth="1"/>
    <col min="1291" max="1291" width="13.77734375" style="2" customWidth="1"/>
    <col min="1292" max="1292" width="14.77734375" style="2" customWidth="1"/>
    <col min="1293" max="1293" width="12.77734375" style="2" customWidth="1"/>
    <col min="1294" max="1294" width="14" style="2" customWidth="1"/>
    <col min="1295" max="1295" width="11" style="2" customWidth="1"/>
    <col min="1296" max="1296" width="8.88671875" style="2"/>
    <col min="1297" max="1297" width="11.77734375" style="2" customWidth="1"/>
    <col min="1298" max="1540" width="8.88671875" style="2"/>
    <col min="1541" max="1541" width="12" style="2" customWidth="1"/>
    <col min="1542" max="1542" width="12.21875" style="2" customWidth="1"/>
    <col min="1543" max="1543" width="42.44140625" style="2" customWidth="1"/>
    <col min="1544" max="1544" width="63.21875" style="2" customWidth="1"/>
    <col min="1545" max="1545" width="14.44140625" style="2" customWidth="1"/>
    <col min="1546" max="1546" width="14" style="2" customWidth="1"/>
    <col min="1547" max="1547" width="13.77734375" style="2" customWidth="1"/>
    <col min="1548" max="1548" width="14.77734375" style="2" customWidth="1"/>
    <col min="1549" max="1549" width="12.77734375" style="2" customWidth="1"/>
    <col min="1550" max="1550" width="14" style="2" customWidth="1"/>
    <col min="1551" max="1551" width="11" style="2" customWidth="1"/>
    <col min="1552" max="1552" width="8.88671875" style="2"/>
    <col min="1553" max="1553" width="11.77734375" style="2" customWidth="1"/>
    <col min="1554" max="1796" width="8.88671875" style="2"/>
    <col min="1797" max="1797" width="12" style="2" customWidth="1"/>
    <col min="1798" max="1798" width="12.21875" style="2" customWidth="1"/>
    <col min="1799" max="1799" width="42.44140625" style="2" customWidth="1"/>
    <col min="1800" max="1800" width="63.21875" style="2" customWidth="1"/>
    <col min="1801" max="1801" width="14.44140625" style="2" customWidth="1"/>
    <col min="1802" max="1802" width="14" style="2" customWidth="1"/>
    <col min="1803" max="1803" width="13.77734375" style="2" customWidth="1"/>
    <col min="1804" max="1804" width="14.77734375" style="2" customWidth="1"/>
    <col min="1805" max="1805" width="12.77734375" style="2" customWidth="1"/>
    <col min="1806" max="1806" width="14" style="2" customWidth="1"/>
    <col min="1807" max="1807" width="11" style="2" customWidth="1"/>
    <col min="1808" max="1808" width="8.88671875" style="2"/>
    <col min="1809" max="1809" width="11.77734375" style="2" customWidth="1"/>
    <col min="1810" max="2052" width="8.88671875" style="2"/>
    <col min="2053" max="2053" width="12" style="2" customWidth="1"/>
    <col min="2054" max="2054" width="12.21875" style="2" customWidth="1"/>
    <col min="2055" max="2055" width="42.44140625" style="2" customWidth="1"/>
    <col min="2056" max="2056" width="63.21875" style="2" customWidth="1"/>
    <col min="2057" max="2057" width="14.44140625" style="2" customWidth="1"/>
    <col min="2058" max="2058" width="14" style="2" customWidth="1"/>
    <col min="2059" max="2059" width="13.77734375" style="2" customWidth="1"/>
    <col min="2060" max="2060" width="14.77734375" style="2" customWidth="1"/>
    <col min="2061" max="2061" width="12.77734375" style="2" customWidth="1"/>
    <col min="2062" max="2062" width="14" style="2" customWidth="1"/>
    <col min="2063" max="2063" width="11" style="2" customWidth="1"/>
    <col min="2064" max="2064" width="8.88671875" style="2"/>
    <col min="2065" max="2065" width="11.77734375" style="2" customWidth="1"/>
    <col min="2066" max="2308" width="8.88671875" style="2"/>
    <col min="2309" max="2309" width="12" style="2" customWidth="1"/>
    <col min="2310" max="2310" width="12.21875" style="2" customWidth="1"/>
    <col min="2311" max="2311" width="42.44140625" style="2" customWidth="1"/>
    <col min="2312" max="2312" width="63.21875" style="2" customWidth="1"/>
    <col min="2313" max="2313" width="14.44140625" style="2" customWidth="1"/>
    <col min="2314" max="2314" width="14" style="2" customWidth="1"/>
    <col min="2315" max="2315" width="13.77734375" style="2" customWidth="1"/>
    <col min="2316" max="2316" width="14.77734375" style="2" customWidth="1"/>
    <col min="2317" max="2317" width="12.77734375" style="2" customWidth="1"/>
    <col min="2318" max="2318" width="14" style="2" customWidth="1"/>
    <col min="2319" max="2319" width="11" style="2" customWidth="1"/>
    <col min="2320" max="2320" width="8.88671875" style="2"/>
    <col min="2321" max="2321" width="11.77734375" style="2" customWidth="1"/>
    <col min="2322" max="2564" width="8.88671875" style="2"/>
    <col min="2565" max="2565" width="12" style="2" customWidth="1"/>
    <col min="2566" max="2566" width="12.21875" style="2" customWidth="1"/>
    <col min="2567" max="2567" width="42.44140625" style="2" customWidth="1"/>
    <col min="2568" max="2568" width="63.21875" style="2" customWidth="1"/>
    <col min="2569" max="2569" width="14.44140625" style="2" customWidth="1"/>
    <col min="2570" max="2570" width="14" style="2" customWidth="1"/>
    <col min="2571" max="2571" width="13.77734375" style="2" customWidth="1"/>
    <col min="2572" max="2572" width="14.77734375" style="2" customWidth="1"/>
    <col min="2573" max="2573" width="12.77734375" style="2" customWidth="1"/>
    <col min="2574" max="2574" width="14" style="2" customWidth="1"/>
    <col min="2575" max="2575" width="11" style="2" customWidth="1"/>
    <col min="2576" max="2576" width="8.88671875" style="2"/>
    <col min="2577" max="2577" width="11.77734375" style="2" customWidth="1"/>
    <col min="2578" max="2820" width="8.88671875" style="2"/>
    <col min="2821" max="2821" width="12" style="2" customWidth="1"/>
    <col min="2822" max="2822" width="12.21875" style="2" customWidth="1"/>
    <col min="2823" max="2823" width="42.44140625" style="2" customWidth="1"/>
    <col min="2824" max="2824" width="63.21875" style="2" customWidth="1"/>
    <col min="2825" max="2825" width="14.44140625" style="2" customWidth="1"/>
    <col min="2826" max="2826" width="14" style="2" customWidth="1"/>
    <col min="2827" max="2827" width="13.77734375" style="2" customWidth="1"/>
    <col min="2828" max="2828" width="14.77734375" style="2" customWidth="1"/>
    <col min="2829" max="2829" width="12.77734375" style="2" customWidth="1"/>
    <col min="2830" max="2830" width="14" style="2" customWidth="1"/>
    <col min="2831" max="2831" width="11" style="2" customWidth="1"/>
    <col min="2832" max="2832" width="8.88671875" style="2"/>
    <col min="2833" max="2833" width="11.77734375" style="2" customWidth="1"/>
    <col min="2834" max="3076" width="8.88671875" style="2"/>
    <col min="3077" max="3077" width="12" style="2" customWidth="1"/>
    <col min="3078" max="3078" width="12.21875" style="2" customWidth="1"/>
    <col min="3079" max="3079" width="42.44140625" style="2" customWidth="1"/>
    <col min="3080" max="3080" width="63.21875" style="2" customWidth="1"/>
    <col min="3081" max="3081" width="14.44140625" style="2" customWidth="1"/>
    <col min="3082" max="3082" width="14" style="2" customWidth="1"/>
    <col min="3083" max="3083" width="13.77734375" style="2" customWidth="1"/>
    <col min="3084" max="3084" width="14.77734375" style="2" customWidth="1"/>
    <col min="3085" max="3085" width="12.77734375" style="2" customWidth="1"/>
    <col min="3086" max="3086" width="14" style="2" customWidth="1"/>
    <col min="3087" max="3087" width="11" style="2" customWidth="1"/>
    <col min="3088" max="3088" width="8.88671875" style="2"/>
    <col min="3089" max="3089" width="11.77734375" style="2" customWidth="1"/>
    <col min="3090" max="3332" width="8.88671875" style="2"/>
    <col min="3333" max="3333" width="12" style="2" customWidth="1"/>
    <col min="3334" max="3334" width="12.21875" style="2" customWidth="1"/>
    <col min="3335" max="3335" width="42.44140625" style="2" customWidth="1"/>
    <col min="3336" max="3336" width="63.21875" style="2" customWidth="1"/>
    <col min="3337" max="3337" width="14.44140625" style="2" customWidth="1"/>
    <col min="3338" max="3338" width="14" style="2" customWidth="1"/>
    <col min="3339" max="3339" width="13.77734375" style="2" customWidth="1"/>
    <col min="3340" max="3340" width="14.77734375" style="2" customWidth="1"/>
    <col min="3341" max="3341" width="12.77734375" style="2" customWidth="1"/>
    <col min="3342" max="3342" width="14" style="2" customWidth="1"/>
    <col min="3343" max="3343" width="11" style="2" customWidth="1"/>
    <col min="3344" max="3344" width="8.88671875" style="2"/>
    <col min="3345" max="3345" width="11.77734375" style="2" customWidth="1"/>
    <col min="3346" max="3588" width="8.88671875" style="2"/>
    <col min="3589" max="3589" width="12" style="2" customWidth="1"/>
    <col min="3590" max="3590" width="12.21875" style="2" customWidth="1"/>
    <col min="3591" max="3591" width="42.44140625" style="2" customWidth="1"/>
    <col min="3592" max="3592" width="63.21875" style="2" customWidth="1"/>
    <col min="3593" max="3593" width="14.44140625" style="2" customWidth="1"/>
    <col min="3594" max="3594" width="14" style="2" customWidth="1"/>
    <col min="3595" max="3595" width="13.77734375" style="2" customWidth="1"/>
    <col min="3596" max="3596" width="14.77734375" style="2" customWidth="1"/>
    <col min="3597" max="3597" width="12.77734375" style="2" customWidth="1"/>
    <col min="3598" max="3598" width="14" style="2" customWidth="1"/>
    <col min="3599" max="3599" width="11" style="2" customWidth="1"/>
    <col min="3600" max="3600" width="8.88671875" style="2"/>
    <col min="3601" max="3601" width="11.77734375" style="2" customWidth="1"/>
    <col min="3602" max="3844" width="8.88671875" style="2"/>
    <col min="3845" max="3845" width="12" style="2" customWidth="1"/>
    <col min="3846" max="3846" width="12.21875" style="2" customWidth="1"/>
    <col min="3847" max="3847" width="42.44140625" style="2" customWidth="1"/>
    <col min="3848" max="3848" width="63.21875" style="2" customWidth="1"/>
    <col min="3849" max="3849" width="14.44140625" style="2" customWidth="1"/>
    <col min="3850" max="3850" width="14" style="2" customWidth="1"/>
    <col min="3851" max="3851" width="13.77734375" style="2" customWidth="1"/>
    <col min="3852" max="3852" width="14.77734375" style="2" customWidth="1"/>
    <col min="3853" max="3853" width="12.77734375" style="2" customWidth="1"/>
    <col min="3854" max="3854" width="14" style="2" customWidth="1"/>
    <col min="3855" max="3855" width="11" style="2" customWidth="1"/>
    <col min="3856" max="3856" width="8.88671875" style="2"/>
    <col min="3857" max="3857" width="11.77734375" style="2" customWidth="1"/>
    <col min="3858" max="4100" width="8.88671875" style="2"/>
    <col min="4101" max="4101" width="12" style="2" customWidth="1"/>
    <col min="4102" max="4102" width="12.21875" style="2" customWidth="1"/>
    <col min="4103" max="4103" width="42.44140625" style="2" customWidth="1"/>
    <col min="4104" max="4104" width="63.21875" style="2" customWidth="1"/>
    <col min="4105" max="4105" width="14.44140625" style="2" customWidth="1"/>
    <col min="4106" max="4106" width="14" style="2" customWidth="1"/>
    <col min="4107" max="4107" width="13.77734375" style="2" customWidth="1"/>
    <col min="4108" max="4108" width="14.77734375" style="2" customWidth="1"/>
    <col min="4109" max="4109" width="12.77734375" style="2" customWidth="1"/>
    <col min="4110" max="4110" width="14" style="2" customWidth="1"/>
    <col min="4111" max="4111" width="11" style="2" customWidth="1"/>
    <col min="4112" max="4112" width="8.88671875" style="2"/>
    <col min="4113" max="4113" width="11.77734375" style="2" customWidth="1"/>
    <col min="4114" max="4356" width="8.88671875" style="2"/>
    <col min="4357" max="4357" width="12" style="2" customWidth="1"/>
    <col min="4358" max="4358" width="12.21875" style="2" customWidth="1"/>
    <col min="4359" max="4359" width="42.44140625" style="2" customWidth="1"/>
    <col min="4360" max="4360" width="63.21875" style="2" customWidth="1"/>
    <col min="4361" max="4361" width="14.44140625" style="2" customWidth="1"/>
    <col min="4362" max="4362" width="14" style="2" customWidth="1"/>
    <col min="4363" max="4363" width="13.77734375" style="2" customWidth="1"/>
    <col min="4364" max="4364" width="14.77734375" style="2" customWidth="1"/>
    <col min="4365" max="4365" width="12.77734375" style="2" customWidth="1"/>
    <col min="4366" max="4366" width="14" style="2" customWidth="1"/>
    <col min="4367" max="4367" width="11" style="2" customWidth="1"/>
    <col min="4368" max="4368" width="8.88671875" style="2"/>
    <col min="4369" max="4369" width="11.77734375" style="2" customWidth="1"/>
    <col min="4370" max="4612" width="8.88671875" style="2"/>
    <col min="4613" max="4613" width="12" style="2" customWidth="1"/>
    <col min="4614" max="4614" width="12.21875" style="2" customWidth="1"/>
    <col min="4615" max="4615" width="42.44140625" style="2" customWidth="1"/>
    <col min="4616" max="4616" width="63.21875" style="2" customWidth="1"/>
    <col min="4617" max="4617" width="14.44140625" style="2" customWidth="1"/>
    <col min="4618" max="4618" width="14" style="2" customWidth="1"/>
    <col min="4619" max="4619" width="13.77734375" style="2" customWidth="1"/>
    <col min="4620" max="4620" width="14.77734375" style="2" customWidth="1"/>
    <col min="4621" max="4621" width="12.77734375" style="2" customWidth="1"/>
    <col min="4622" max="4622" width="14" style="2" customWidth="1"/>
    <col min="4623" max="4623" width="11" style="2" customWidth="1"/>
    <col min="4624" max="4624" width="8.88671875" style="2"/>
    <col min="4625" max="4625" width="11.77734375" style="2" customWidth="1"/>
    <col min="4626" max="4868" width="8.88671875" style="2"/>
    <col min="4869" max="4869" width="12" style="2" customWidth="1"/>
    <col min="4870" max="4870" width="12.21875" style="2" customWidth="1"/>
    <col min="4871" max="4871" width="42.44140625" style="2" customWidth="1"/>
    <col min="4872" max="4872" width="63.21875" style="2" customWidth="1"/>
    <col min="4873" max="4873" width="14.44140625" style="2" customWidth="1"/>
    <col min="4874" max="4874" width="14" style="2" customWidth="1"/>
    <col min="4875" max="4875" width="13.77734375" style="2" customWidth="1"/>
    <col min="4876" max="4876" width="14.77734375" style="2" customWidth="1"/>
    <col min="4877" max="4877" width="12.77734375" style="2" customWidth="1"/>
    <col min="4878" max="4878" width="14" style="2" customWidth="1"/>
    <col min="4879" max="4879" width="11" style="2" customWidth="1"/>
    <col min="4880" max="4880" width="8.88671875" style="2"/>
    <col min="4881" max="4881" width="11.77734375" style="2" customWidth="1"/>
    <col min="4882" max="5124" width="8.88671875" style="2"/>
    <col min="5125" max="5125" width="12" style="2" customWidth="1"/>
    <col min="5126" max="5126" width="12.21875" style="2" customWidth="1"/>
    <col min="5127" max="5127" width="42.44140625" style="2" customWidth="1"/>
    <col min="5128" max="5128" width="63.21875" style="2" customWidth="1"/>
    <col min="5129" max="5129" width="14.44140625" style="2" customWidth="1"/>
    <col min="5130" max="5130" width="14" style="2" customWidth="1"/>
    <col min="5131" max="5131" width="13.77734375" style="2" customWidth="1"/>
    <col min="5132" max="5132" width="14.77734375" style="2" customWidth="1"/>
    <col min="5133" max="5133" width="12.77734375" style="2" customWidth="1"/>
    <col min="5134" max="5134" width="14" style="2" customWidth="1"/>
    <col min="5135" max="5135" width="11" style="2" customWidth="1"/>
    <col min="5136" max="5136" width="8.88671875" style="2"/>
    <col min="5137" max="5137" width="11.77734375" style="2" customWidth="1"/>
    <col min="5138" max="5380" width="8.88671875" style="2"/>
    <col min="5381" max="5381" width="12" style="2" customWidth="1"/>
    <col min="5382" max="5382" width="12.21875" style="2" customWidth="1"/>
    <col min="5383" max="5383" width="42.44140625" style="2" customWidth="1"/>
    <col min="5384" max="5384" width="63.21875" style="2" customWidth="1"/>
    <col min="5385" max="5385" width="14.44140625" style="2" customWidth="1"/>
    <col min="5386" max="5386" width="14" style="2" customWidth="1"/>
    <col min="5387" max="5387" width="13.77734375" style="2" customWidth="1"/>
    <col min="5388" max="5388" width="14.77734375" style="2" customWidth="1"/>
    <col min="5389" max="5389" width="12.77734375" style="2" customWidth="1"/>
    <col min="5390" max="5390" width="14" style="2" customWidth="1"/>
    <col min="5391" max="5391" width="11" style="2" customWidth="1"/>
    <col min="5392" max="5392" width="8.88671875" style="2"/>
    <col min="5393" max="5393" width="11.77734375" style="2" customWidth="1"/>
    <col min="5394" max="5636" width="8.88671875" style="2"/>
    <col min="5637" max="5637" width="12" style="2" customWidth="1"/>
    <col min="5638" max="5638" width="12.21875" style="2" customWidth="1"/>
    <col min="5639" max="5639" width="42.44140625" style="2" customWidth="1"/>
    <col min="5640" max="5640" width="63.21875" style="2" customWidth="1"/>
    <col min="5641" max="5641" width="14.44140625" style="2" customWidth="1"/>
    <col min="5642" max="5642" width="14" style="2" customWidth="1"/>
    <col min="5643" max="5643" width="13.77734375" style="2" customWidth="1"/>
    <col min="5644" max="5644" width="14.77734375" style="2" customWidth="1"/>
    <col min="5645" max="5645" width="12.77734375" style="2" customWidth="1"/>
    <col min="5646" max="5646" width="14" style="2" customWidth="1"/>
    <col min="5647" max="5647" width="11" style="2" customWidth="1"/>
    <col min="5648" max="5648" width="8.88671875" style="2"/>
    <col min="5649" max="5649" width="11.77734375" style="2" customWidth="1"/>
    <col min="5650" max="5892" width="8.88671875" style="2"/>
    <col min="5893" max="5893" width="12" style="2" customWidth="1"/>
    <col min="5894" max="5894" width="12.21875" style="2" customWidth="1"/>
    <col min="5895" max="5895" width="42.44140625" style="2" customWidth="1"/>
    <col min="5896" max="5896" width="63.21875" style="2" customWidth="1"/>
    <col min="5897" max="5897" width="14.44140625" style="2" customWidth="1"/>
    <col min="5898" max="5898" width="14" style="2" customWidth="1"/>
    <col min="5899" max="5899" width="13.77734375" style="2" customWidth="1"/>
    <col min="5900" max="5900" width="14.77734375" style="2" customWidth="1"/>
    <col min="5901" max="5901" width="12.77734375" style="2" customWidth="1"/>
    <col min="5902" max="5902" width="14" style="2" customWidth="1"/>
    <col min="5903" max="5903" width="11" style="2" customWidth="1"/>
    <col min="5904" max="5904" width="8.88671875" style="2"/>
    <col min="5905" max="5905" width="11.77734375" style="2" customWidth="1"/>
    <col min="5906" max="6148" width="8.88671875" style="2"/>
    <col min="6149" max="6149" width="12" style="2" customWidth="1"/>
    <col min="6150" max="6150" width="12.21875" style="2" customWidth="1"/>
    <col min="6151" max="6151" width="42.44140625" style="2" customWidth="1"/>
    <col min="6152" max="6152" width="63.21875" style="2" customWidth="1"/>
    <col min="6153" max="6153" width="14.44140625" style="2" customWidth="1"/>
    <col min="6154" max="6154" width="14" style="2" customWidth="1"/>
    <col min="6155" max="6155" width="13.77734375" style="2" customWidth="1"/>
    <col min="6156" max="6156" width="14.77734375" style="2" customWidth="1"/>
    <col min="6157" max="6157" width="12.77734375" style="2" customWidth="1"/>
    <col min="6158" max="6158" width="14" style="2" customWidth="1"/>
    <col min="6159" max="6159" width="11" style="2" customWidth="1"/>
    <col min="6160" max="6160" width="8.88671875" style="2"/>
    <col min="6161" max="6161" width="11.77734375" style="2" customWidth="1"/>
    <col min="6162" max="6404" width="8.88671875" style="2"/>
    <col min="6405" max="6405" width="12" style="2" customWidth="1"/>
    <col min="6406" max="6406" width="12.21875" style="2" customWidth="1"/>
    <col min="6407" max="6407" width="42.44140625" style="2" customWidth="1"/>
    <col min="6408" max="6408" width="63.21875" style="2" customWidth="1"/>
    <col min="6409" max="6409" width="14.44140625" style="2" customWidth="1"/>
    <col min="6410" max="6410" width="14" style="2" customWidth="1"/>
    <col min="6411" max="6411" width="13.77734375" style="2" customWidth="1"/>
    <col min="6412" max="6412" width="14.77734375" style="2" customWidth="1"/>
    <col min="6413" max="6413" width="12.77734375" style="2" customWidth="1"/>
    <col min="6414" max="6414" width="14" style="2" customWidth="1"/>
    <col min="6415" max="6415" width="11" style="2" customWidth="1"/>
    <col min="6416" max="6416" width="8.88671875" style="2"/>
    <col min="6417" max="6417" width="11.77734375" style="2" customWidth="1"/>
    <col min="6418" max="6660" width="8.88671875" style="2"/>
    <col min="6661" max="6661" width="12" style="2" customWidth="1"/>
    <col min="6662" max="6662" width="12.21875" style="2" customWidth="1"/>
    <col min="6663" max="6663" width="42.44140625" style="2" customWidth="1"/>
    <col min="6664" max="6664" width="63.21875" style="2" customWidth="1"/>
    <col min="6665" max="6665" width="14.44140625" style="2" customWidth="1"/>
    <col min="6666" max="6666" width="14" style="2" customWidth="1"/>
    <col min="6667" max="6667" width="13.77734375" style="2" customWidth="1"/>
    <col min="6668" max="6668" width="14.77734375" style="2" customWidth="1"/>
    <col min="6669" max="6669" width="12.77734375" style="2" customWidth="1"/>
    <col min="6670" max="6670" width="14" style="2" customWidth="1"/>
    <col min="6671" max="6671" width="11" style="2" customWidth="1"/>
    <col min="6672" max="6672" width="8.88671875" style="2"/>
    <col min="6673" max="6673" width="11.77734375" style="2" customWidth="1"/>
    <col min="6674" max="6916" width="8.88671875" style="2"/>
    <col min="6917" max="6917" width="12" style="2" customWidth="1"/>
    <col min="6918" max="6918" width="12.21875" style="2" customWidth="1"/>
    <col min="6919" max="6919" width="42.44140625" style="2" customWidth="1"/>
    <col min="6920" max="6920" width="63.21875" style="2" customWidth="1"/>
    <col min="6921" max="6921" width="14.44140625" style="2" customWidth="1"/>
    <col min="6922" max="6922" width="14" style="2" customWidth="1"/>
    <col min="6923" max="6923" width="13.77734375" style="2" customWidth="1"/>
    <col min="6924" max="6924" width="14.77734375" style="2" customWidth="1"/>
    <col min="6925" max="6925" width="12.77734375" style="2" customWidth="1"/>
    <col min="6926" max="6926" width="14" style="2" customWidth="1"/>
    <col min="6927" max="6927" width="11" style="2" customWidth="1"/>
    <col min="6928" max="6928" width="8.88671875" style="2"/>
    <col min="6929" max="6929" width="11.77734375" style="2" customWidth="1"/>
    <col min="6930" max="7172" width="8.88671875" style="2"/>
    <col min="7173" max="7173" width="12" style="2" customWidth="1"/>
    <col min="7174" max="7174" width="12.21875" style="2" customWidth="1"/>
    <col min="7175" max="7175" width="42.44140625" style="2" customWidth="1"/>
    <col min="7176" max="7176" width="63.21875" style="2" customWidth="1"/>
    <col min="7177" max="7177" width="14.44140625" style="2" customWidth="1"/>
    <col min="7178" max="7178" width="14" style="2" customWidth="1"/>
    <col min="7179" max="7179" width="13.77734375" style="2" customWidth="1"/>
    <col min="7180" max="7180" width="14.77734375" style="2" customWidth="1"/>
    <col min="7181" max="7181" width="12.77734375" style="2" customWidth="1"/>
    <col min="7182" max="7182" width="14" style="2" customWidth="1"/>
    <col min="7183" max="7183" width="11" style="2" customWidth="1"/>
    <col min="7184" max="7184" width="8.88671875" style="2"/>
    <col min="7185" max="7185" width="11.77734375" style="2" customWidth="1"/>
    <col min="7186" max="7428" width="8.88671875" style="2"/>
    <col min="7429" max="7429" width="12" style="2" customWidth="1"/>
    <col min="7430" max="7430" width="12.21875" style="2" customWidth="1"/>
    <col min="7431" max="7431" width="42.44140625" style="2" customWidth="1"/>
    <col min="7432" max="7432" width="63.21875" style="2" customWidth="1"/>
    <col min="7433" max="7433" width="14.44140625" style="2" customWidth="1"/>
    <col min="7434" max="7434" width="14" style="2" customWidth="1"/>
    <col min="7435" max="7435" width="13.77734375" style="2" customWidth="1"/>
    <col min="7436" max="7436" width="14.77734375" style="2" customWidth="1"/>
    <col min="7437" max="7437" width="12.77734375" style="2" customWidth="1"/>
    <col min="7438" max="7438" width="14" style="2" customWidth="1"/>
    <col min="7439" max="7439" width="11" style="2" customWidth="1"/>
    <col min="7440" max="7440" width="8.88671875" style="2"/>
    <col min="7441" max="7441" width="11.77734375" style="2" customWidth="1"/>
    <col min="7442" max="7684" width="8.88671875" style="2"/>
    <col min="7685" max="7685" width="12" style="2" customWidth="1"/>
    <col min="7686" max="7686" width="12.21875" style="2" customWidth="1"/>
    <col min="7687" max="7687" width="42.44140625" style="2" customWidth="1"/>
    <col min="7688" max="7688" width="63.21875" style="2" customWidth="1"/>
    <col min="7689" max="7689" width="14.44140625" style="2" customWidth="1"/>
    <col min="7690" max="7690" width="14" style="2" customWidth="1"/>
    <col min="7691" max="7691" width="13.77734375" style="2" customWidth="1"/>
    <col min="7692" max="7692" width="14.77734375" style="2" customWidth="1"/>
    <col min="7693" max="7693" width="12.77734375" style="2" customWidth="1"/>
    <col min="7694" max="7694" width="14" style="2" customWidth="1"/>
    <col min="7695" max="7695" width="11" style="2" customWidth="1"/>
    <col min="7696" max="7696" width="8.88671875" style="2"/>
    <col min="7697" max="7697" width="11.77734375" style="2" customWidth="1"/>
    <col min="7698" max="7940" width="8.88671875" style="2"/>
    <col min="7941" max="7941" width="12" style="2" customWidth="1"/>
    <col min="7942" max="7942" width="12.21875" style="2" customWidth="1"/>
    <col min="7943" max="7943" width="42.44140625" style="2" customWidth="1"/>
    <col min="7944" max="7944" width="63.21875" style="2" customWidth="1"/>
    <col min="7945" max="7945" width="14.44140625" style="2" customWidth="1"/>
    <col min="7946" max="7946" width="14" style="2" customWidth="1"/>
    <col min="7947" max="7947" width="13.77734375" style="2" customWidth="1"/>
    <col min="7948" max="7948" width="14.77734375" style="2" customWidth="1"/>
    <col min="7949" max="7949" width="12.77734375" style="2" customWidth="1"/>
    <col min="7950" max="7950" width="14" style="2" customWidth="1"/>
    <col min="7951" max="7951" width="11" style="2" customWidth="1"/>
    <col min="7952" max="7952" width="8.88671875" style="2"/>
    <col min="7953" max="7953" width="11.77734375" style="2" customWidth="1"/>
    <col min="7954" max="8196" width="8.88671875" style="2"/>
    <col min="8197" max="8197" width="12" style="2" customWidth="1"/>
    <col min="8198" max="8198" width="12.21875" style="2" customWidth="1"/>
    <col min="8199" max="8199" width="42.44140625" style="2" customWidth="1"/>
    <col min="8200" max="8200" width="63.21875" style="2" customWidth="1"/>
    <col min="8201" max="8201" width="14.44140625" style="2" customWidth="1"/>
    <col min="8202" max="8202" width="14" style="2" customWidth="1"/>
    <col min="8203" max="8203" width="13.77734375" style="2" customWidth="1"/>
    <col min="8204" max="8204" width="14.77734375" style="2" customWidth="1"/>
    <col min="8205" max="8205" width="12.77734375" style="2" customWidth="1"/>
    <col min="8206" max="8206" width="14" style="2" customWidth="1"/>
    <col min="8207" max="8207" width="11" style="2" customWidth="1"/>
    <col min="8208" max="8208" width="8.88671875" style="2"/>
    <col min="8209" max="8209" width="11.77734375" style="2" customWidth="1"/>
    <col min="8210" max="8452" width="8.88671875" style="2"/>
    <col min="8453" max="8453" width="12" style="2" customWidth="1"/>
    <col min="8454" max="8454" width="12.21875" style="2" customWidth="1"/>
    <col min="8455" max="8455" width="42.44140625" style="2" customWidth="1"/>
    <col min="8456" max="8456" width="63.21875" style="2" customWidth="1"/>
    <col min="8457" max="8457" width="14.44140625" style="2" customWidth="1"/>
    <col min="8458" max="8458" width="14" style="2" customWidth="1"/>
    <col min="8459" max="8459" width="13.77734375" style="2" customWidth="1"/>
    <col min="8460" max="8460" width="14.77734375" style="2" customWidth="1"/>
    <col min="8461" max="8461" width="12.77734375" style="2" customWidth="1"/>
    <col min="8462" max="8462" width="14" style="2" customWidth="1"/>
    <col min="8463" max="8463" width="11" style="2" customWidth="1"/>
    <col min="8464" max="8464" width="8.88671875" style="2"/>
    <col min="8465" max="8465" width="11.77734375" style="2" customWidth="1"/>
    <col min="8466" max="8708" width="8.88671875" style="2"/>
    <col min="8709" max="8709" width="12" style="2" customWidth="1"/>
    <col min="8710" max="8710" width="12.21875" style="2" customWidth="1"/>
    <col min="8711" max="8711" width="42.44140625" style="2" customWidth="1"/>
    <col min="8712" max="8712" width="63.21875" style="2" customWidth="1"/>
    <col min="8713" max="8713" width="14.44140625" style="2" customWidth="1"/>
    <col min="8714" max="8714" width="14" style="2" customWidth="1"/>
    <col min="8715" max="8715" width="13.77734375" style="2" customWidth="1"/>
    <col min="8716" max="8716" width="14.77734375" style="2" customWidth="1"/>
    <col min="8717" max="8717" width="12.77734375" style="2" customWidth="1"/>
    <col min="8718" max="8718" width="14" style="2" customWidth="1"/>
    <col min="8719" max="8719" width="11" style="2" customWidth="1"/>
    <col min="8720" max="8720" width="8.88671875" style="2"/>
    <col min="8721" max="8721" width="11.77734375" style="2" customWidth="1"/>
    <col min="8722" max="8964" width="8.88671875" style="2"/>
    <col min="8965" max="8965" width="12" style="2" customWidth="1"/>
    <col min="8966" max="8966" width="12.21875" style="2" customWidth="1"/>
    <col min="8967" max="8967" width="42.44140625" style="2" customWidth="1"/>
    <col min="8968" max="8968" width="63.21875" style="2" customWidth="1"/>
    <col min="8969" max="8969" width="14.44140625" style="2" customWidth="1"/>
    <col min="8970" max="8970" width="14" style="2" customWidth="1"/>
    <col min="8971" max="8971" width="13.77734375" style="2" customWidth="1"/>
    <col min="8972" max="8972" width="14.77734375" style="2" customWidth="1"/>
    <col min="8973" max="8973" width="12.77734375" style="2" customWidth="1"/>
    <col min="8974" max="8974" width="14" style="2" customWidth="1"/>
    <col min="8975" max="8975" width="11" style="2" customWidth="1"/>
    <col min="8976" max="8976" width="8.88671875" style="2"/>
    <col min="8977" max="8977" width="11.77734375" style="2" customWidth="1"/>
    <col min="8978" max="9220" width="8.88671875" style="2"/>
    <col min="9221" max="9221" width="12" style="2" customWidth="1"/>
    <col min="9222" max="9222" width="12.21875" style="2" customWidth="1"/>
    <col min="9223" max="9223" width="42.44140625" style="2" customWidth="1"/>
    <col min="9224" max="9224" width="63.21875" style="2" customWidth="1"/>
    <col min="9225" max="9225" width="14.44140625" style="2" customWidth="1"/>
    <col min="9226" max="9226" width="14" style="2" customWidth="1"/>
    <col min="9227" max="9227" width="13.77734375" style="2" customWidth="1"/>
    <col min="9228" max="9228" width="14.77734375" style="2" customWidth="1"/>
    <col min="9229" max="9229" width="12.77734375" style="2" customWidth="1"/>
    <col min="9230" max="9230" width="14" style="2" customWidth="1"/>
    <col min="9231" max="9231" width="11" style="2" customWidth="1"/>
    <col min="9232" max="9232" width="8.88671875" style="2"/>
    <col min="9233" max="9233" width="11.77734375" style="2" customWidth="1"/>
    <col min="9234" max="9476" width="8.88671875" style="2"/>
    <col min="9477" max="9477" width="12" style="2" customWidth="1"/>
    <col min="9478" max="9478" width="12.21875" style="2" customWidth="1"/>
    <col min="9479" max="9479" width="42.44140625" style="2" customWidth="1"/>
    <col min="9480" max="9480" width="63.21875" style="2" customWidth="1"/>
    <col min="9481" max="9481" width="14.44140625" style="2" customWidth="1"/>
    <col min="9482" max="9482" width="14" style="2" customWidth="1"/>
    <col min="9483" max="9483" width="13.77734375" style="2" customWidth="1"/>
    <col min="9484" max="9484" width="14.77734375" style="2" customWidth="1"/>
    <col min="9485" max="9485" width="12.77734375" style="2" customWidth="1"/>
    <col min="9486" max="9486" width="14" style="2" customWidth="1"/>
    <col min="9487" max="9487" width="11" style="2" customWidth="1"/>
    <col min="9488" max="9488" width="8.88671875" style="2"/>
    <col min="9489" max="9489" width="11.77734375" style="2" customWidth="1"/>
    <col min="9490" max="9732" width="8.88671875" style="2"/>
    <col min="9733" max="9733" width="12" style="2" customWidth="1"/>
    <col min="9734" max="9734" width="12.21875" style="2" customWidth="1"/>
    <col min="9735" max="9735" width="42.44140625" style="2" customWidth="1"/>
    <col min="9736" max="9736" width="63.21875" style="2" customWidth="1"/>
    <col min="9737" max="9737" width="14.44140625" style="2" customWidth="1"/>
    <col min="9738" max="9738" width="14" style="2" customWidth="1"/>
    <col min="9739" max="9739" width="13.77734375" style="2" customWidth="1"/>
    <col min="9740" max="9740" width="14.77734375" style="2" customWidth="1"/>
    <col min="9741" max="9741" width="12.77734375" style="2" customWidth="1"/>
    <col min="9742" max="9742" width="14" style="2" customWidth="1"/>
    <col min="9743" max="9743" width="11" style="2" customWidth="1"/>
    <col min="9744" max="9744" width="8.88671875" style="2"/>
    <col min="9745" max="9745" width="11.77734375" style="2" customWidth="1"/>
    <col min="9746" max="9988" width="8.88671875" style="2"/>
    <col min="9989" max="9989" width="12" style="2" customWidth="1"/>
    <col min="9990" max="9990" width="12.21875" style="2" customWidth="1"/>
    <col min="9991" max="9991" width="42.44140625" style="2" customWidth="1"/>
    <col min="9992" max="9992" width="63.21875" style="2" customWidth="1"/>
    <col min="9993" max="9993" width="14.44140625" style="2" customWidth="1"/>
    <col min="9994" max="9994" width="14" style="2" customWidth="1"/>
    <col min="9995" max="9995" width="13.77734375" style="2" customWidth="1"/>
    <col min="9996" max="9996" width="14.77734375" style="2" customWidth="1"/>
    <col min="9997" max="9997" width="12.77734375" style="2" customWidth="1"/>
    <col min="9998" max="9998" width="14" style="2" customWidth="1"/>
    <col min="9999" max="9999" width="11" style="2" customWidth="1"/>
    <col min="10000" max="10000" width="8.88671875" style="2"/>
    <col min="10001" max="10001" width="11.77734375" style="2" customWidth="1"/>
    <col min="10002" max="10244" width="8.88671875" style="2"/>
    <col min="10245" max="10245" width="12" style="2" customWidth="1"/>
    <col min="10246" max="10246" width="12.21875" style="2" customWidth="1"/>
    <col min="10247" max="10247" width="42.44140625" style="2" customWidth="1"/>
    <col min="10248" max="10248" width="63.21875" style="2" customWidth="1"/>
    <col min="10249" max="10249" width="14.44140625" style="2" customWidth="1"/>
    <col min="10250" max="10250" width="14" style="2" customWidth="1"/>
    <col min="10251" max="10251" width="13.77734375" style="2" customWidth="1"/>
    <col min="10252" max="10252" width="14.77734375" style="2" customWidth="1"/>
    <col min="10253" max="10253" width="12.77734375" style="2" customWidth="1"/>
    <col min="10254" max="10254" width="14" style="2" customWidth="1"/>
    <col min="10255" max="10255" width="11" style="2" customWidth="1"/>
    <col min="10256" max="10256" width="8.88671875" style="2"/>
    <col min="10257" max="10257" width="11.77734375" style="2" customWidth="1"/>
    <col min="10258" max="10500" width="8.88671875" style="2"/>
    <col min="10501" max="10501" width="12" style="2" customWidth="1"/>
    <col min="10502" max="10502" width="12.21875" style="2" customWidth="1"/>
    <col min="10503" max="10503" width="42.44140625" style="2" customWidth="1"/>
    <col min="10504" max="10504" width="63.21875" style="2" customWidth="1"/>
    <col min="10505" max="10505" width="14.44140625" style="2" customWidth="1"/>
    <col min="10506" max="10506" width="14" style="2" customWidth="1"/>
    <col min="10507" max="10507" width="13.77734375" style="2" customWidth="1"/>
    <col min="10508" max="10508" width="14.77734375" style="2" customWidth="1"/>
    <col min="10509" max="10509" width="12.77734375" style="2" customWidth="1"/>
    <col min="10510" max="10510" width="14" style="2" customWidth="1"/>
    <col min="10511" max="10511" width="11" style="2" customWidth="1"/>
    <col min="10512" max="10512" width="8.88671875" style="2"/>
    <col min="10513" max="10513" width="11.77734375" style="2" customWidth="1"/>
    <col min="10514" max="10756" width="8.88671875" style="2"/>
    <col min="10757" max="10757" width="12" style="2" customWidth="1"/>
    <col min="10758" max="10758" width="12.21875" style="2" customWidth="1"/>
    <col min="10759" max="10759" width="42.44140625" style="2" customWidth="1"/>
    <col min="10760" max="10760" width="63.21875" style="2" customWidth="1"/>
    <col min="10761" max="10761" width="14.44140625" style="2" customWidth="1"/>
    <col min="10762" max="10762" width="14" style="2" customWidth="1"/>
    <col min="10763" max="10763" width="13.77734375" style="2" customWidth="1"/>
    <col min="10764" max="10764" width="14.77734375" style="2" customWidth="1"/>
    <col min="10765" max="10765" width="12.77734375" style="2" customWidth="1"/>
    <col min="10766" max="10766" width="14" style="2" customWidth="1"/>
    <col min="10767" max="10767" width="11" style="2" customWidth="1"/>
    <col min="10768" max="10768" width="8.88671875" style="2"/>
    <col min="10769" max="10769" width="11.77734375" style="2" customWidth="1"/>
    <col min="10770" max="11012" width="8.88671875" style="2"/>
    <col min="11013" max="11013" width="12" style="2" customWidth="1"/>
    <col min="11014" max="11014" width="12.21875" style="2" customWidth="1"/>
    <col min="11015" max="11015" width="42.44140625" style="2" customWidth="1"/>
    <col min="11016" max="11016" width="63.21875" style="2" customWidth="1"/>
    <col min="11017" max="11017" width="14.44140625" style="2" customWidth="1"/>
    <col min="11018" max="11018" width="14" style="2" customWidth="1"/>
    <col min="11019" max="11019" width="13.77734375" style="2" customWidth="1"/>
    <col min="11020" max="11020" width="14.77734375" style="2" customWidth="1"/>
    <col min="11021" max="11021" width="12.77734375" style="2" customWidth="1"/>
    <col min="11022" max="11022" width="14" style="2" customWidth="1"/>
    <col min="11023" max="11023" width="11" style="2" customWidth="1"/>
    <col min="11024" max="11024" width="8.88671875" style="2"/>
    <col min="11025" max="11025" width="11.77734375" style="2" customWidth="1"/>
    <col min="11026" max="11268" width="8.88671875" style="2"/>
    <col min="11269" max="11269" width="12" style="2" customWidth="1"/>
    <col min="11270" max="11270" width="12.21875" style="2" customWidth="1"/>
    <col min="11271" max="11271" width="42.44140625" style="2" customWidth="1"/>
    <col min="11272" max="11272" width="63.21875" style="2" customWidth="1"/>
    <col min="11273" max="11273" width="14.44140625" style="2" customWidth="1"/>
    <col min="11274" max="11274" width="14" style="2" customWidth="1"/>
    <col min="11275" max="11275" width="13.77734375" style="2" customWidth="1"/>
    <col min="11276" max="11276" width="14.77734375" style="2" customWidth="1"/>
    <col min="11277" max="11277" width="12.77734375" style="2" customWidth="1"/>
    <col min="11278" max="11278" width="14" style="2" customWidth="1"/>
    <col min="11279" max="11279" width="11" style="2" customWidth="1"/>
    <col min="11280" max="11280" width="8.88671875" style="2"/>
    <col min="11281" max="11281" width="11.77734375" style="2" customWidth="1"/>
    <col min="11282" max="11524" width="8.88671875" style="2"/>
    <col min="11525" max="11525" width="12" style="2" customWidth="1"/>
    <col min="11526" max="11526" width="12.21875" style="2" customWidth="1"/>
    <col min="11527" max="11527" width="42.44140625" style="2" customWidth="1"/>
    <col min="11528" max="11528" width="63.21875" style="2" customWidth="1"/>
    <col min="11529" max="11529" width="14.44140625" style="2" customWidth="1"/>
    <col min="11530" max="11530" width="14" style="2" customWidth="1"/>
    <col min="11531" max="11531" width="13.77734375" style="2" customWidth="1"/>
    <col min="11532" max="11532" width="14.77734375" style="2" customWidth="1"/>
    <col min="11533" max="11533" width="12.77734375" style="2" customWidth="1"/>
    <col min="11534" max="11534" width="14" style="2" customWidth="1"/>
    <col min="11535" max="11535" width="11" style="2" customWidth="1"/>
    <col min="11536" max="11536" width="8.88671875" style="2"/>
    <col min="11537" max="11537" width="11.77734375" style="2" customWidth="1"/>
    <col min="11538" max="11780" width="8.88671875" style="2"/>
    <col min="11781" max="11781" width="12" style="2" customWidth="1"/>
    <col min="11782" max="11782" width="12.21875" style="2" customWidth="1"/>
    <col min="11783" max="11783" width="42.44140625" style="2" customWidth="1"/>
    <col min="11784" max="11784" width="63.21875" style="2" customWidth="1"/>
    <col min="11785" max="11785" width="14.44140625" style="2" customWidth="1"/>
    <col min="11786" max="11786" width="14" style="2" customWidth="1"/>
    <col min="11787" max="11787" width="13.77734375" style="2" customWidth="1"/>
    <col min="11788" max="11788" width="14.77734375" style="2" customWidth="1"/>
    <col min="11789" max="11789" width="12.77734375" style="2" customWidth="1"/>
    <col min="11790" max="11790" width="14" style="2" customWidth="1"/>
    <col min="11791" max="11791" width="11" style="2" customWidth="1"/>
    <col min="11792" max="11792" width="8.88671875" style="2"/>
    <col min="11793" max="11793" width="11.77734375" style="2" customWidth="1"/>
    <col min="11794" max="12036" width="8.88671875" style="2"/>
    <col min="12037" max="12037" width="12" style="2" customWidth="1"/>
    <col min="12038" max="12038" width="12.21875" style="2" customWidth="1"/>
    <col min="12039" max="12039" width="42.44140625" style="2" customWidth="1"/>
    <col min="12040" max="12040" width="63.21875" style="2" customWidth="1"/>
    <col min="12041" max="12041" width="14.44140625" style="2" customWidth="1"/>
    <col min="12042" max="12042" width="14" style="2" customWidth="1"/>
    <col min="12043" max="12043" width="13.77734375" style="2" customWidth="1"/>
    <col min="12044" max="12044" width="14.77734375" style="2" customWidth="1"/>
    <col min="12045" max="12045" width="12.77734375" style="2" customWidth="1"/>
    <col min="12046" max="12046" width="14" style="2" customWidth="1"/>
    <col min="12047" max="12047" width="11" style="2" customWidth="1"/>
    <col min="12048" max="12048" width="8.88671875" style="2"/>
    <col min="12049" max="12049" width="11.77734375" style="2" customWidth="1"/>
    <col min="12050" max="12292" width="8.88671875" style="2"/>
    <col min="12293" max="12293" width="12" style="2" customWidth="1"/>
    <col min="12294" max="12294" width="12.21875" style="2" customWidth="1"/>
    <col min="12295" max="12295" width="42.44140625" style="2" customWidth="1"/>
    <col min="12296" max="12296" width="63.21875" style="2" customWidth="1"/>
    <col min="12297" max="12297" width="14.44140625" style="2" customWidth="1"/>
    <col min="12298" max="12298" width="14" style="2" customWidth="1"/>
    <col min="12299" max="12299" width="13.77734375" style="2" customWidth="1"/>
    <col min="12300" max="12300" width="14.77734375" style="2" customWidth="1"/>
    <col min="12301" max="12301" width="12.77734375" style="2" customWidth="1"/>
    <col min="12302" max="12302" width="14" style="2" customWidth="1"/>
    <col min="12303" max="12303" width="11" style="2" customWidth="1"/>
    <col min="12304" max="12304" width="8.88671875" style="2"/>
    <col min="12305" max="12305" width="11.77734375" style="2" customWidth="1"/>
    <col min="12306" max="12548" width="8.88671875" style="2"/>
    <col min="12549" max="12549" width="12" style="2" customWidth="1"/>
    <col min="12550" max="12550" width="12.21875" style="2" customWidth="1"/>
    <col min="12551" max="12551" width="42.44140625" style="2" customWidth="1"/>
    <col min="12552" max="12552" width="63.21875" style="2" customWidth="1"/>
    <col min="12553" max="12553" width="14.44140625" style="2" customWidth="1"/>
    <col min="12554" max="12554" width="14" style="2" customWidth="1"/>
    <col min="12555" max="12555" width="13.77734375" style="2" customWidth="1"/>
    <col min="12556" max="12556" width="14.77734375" style="2" customWidth="1"/>
    <col min="12557" max="12557" width="12.77734375" style="2" customWidth="1"/>
    <col min="12558" max="12558" width="14" style="2" customWidth="1"/>
    <col min="12559" max="12559" width="11" style="2" customWidth="1"/>
    <col min="12560" max="12560" width="8.88671875" style="2"/>
    <col min="12561" max="12561" width="11.77734375" style="2" customWidth="1"/>
    <col min="12562" max="12804" width="8.88671875" style="2"/>
    <col min="12805" max="12805" width="12" style="2" customWidth="1"/>
    <col min="12806" max="12806" width="12.21875" style="2" customWidth="1"/>
    <col min="12807" max="12807" width="42.44140625" style="2" customWidth="1"/>
    <col min="12808" max="12808" width="63.21875" style="2" customWidth="1"/>
    <col min="12809" max="12809" width="14.44140625" style="2" customWidth="1"/>
    <col min="12810" max="12810" width="14" style="2" customWidth="1"/>
    <col min="12811" max="12811" width="13.77734375" style="2" customWidth="1"/>
    <col min="12812" max="12812" width="14.77734375" style="2" customWidth="1"/>
    <col min="12813" max="12813" width="12.77734375" style="2" customWidth="1"/>
    <col min="12814" max="12814" width="14" style="2" customWidth="1"/>
    <col min="12815" max="12815" width="11" style="2" customWidth="1"/>
    <col min="12816" max="12816" width="8.88671875" style="2"/>
    <col min="12817" max="12817" width="11.77734375" style="2" customWidth="1"/>
    <col min="12818" max="13060" width="8.88671875" style="2"/>
    <col min="13061" max="13061" width="12" style="2" customWidth="1"/>
    <col min="13062" max="13062" width="12.21875" style="2" customWidth="1"/>
    <col min="13063" max="13063" width="42.44140625" style="2" customWidth="1"/>
    <col min="13064" max="13064" width="63.21875" style="2" customWidth="1"/>
    <col min="13065" max="13065" width="14.44140625" style="2" customWidth="1"/>
    <col min="13066" max="13066" width="14" style="2" customWidth="1"/>
    <col min="13067" max="13067" width="13.77734375" style="2" customWidth="1"/>
    <col min="13068" max="13068" width="14.77734375" style="2" customWidth="1"/>
    <col min="13069" max="13069" width="12.77734375" style="2" customWidth="1"/>
    <col min="13070" max="13070" width="14" style="2" customWidth="1"/>
    <col min="13071" max="13071" width="11" style="2" customWidth="1"/>
    <col min="13072" max="13072" width="8.88671875" style="2"/>
    <col min="13073" max="13073" width="11.77734375" style="2" customWidth="1"/>
    <col min="13074" max="13316" width="8.88671875" style="2"/>
    <col min="13317" max="13317" width="12" style="2" customWidth="1"/>
    <col min="13318" max="13318" width="12.21875" style="2" customWidth="1"/>
    <col min="13319" max="13319" width="42.44140625" style="2" customWidth="1"/>
    <col min="13320" max="13320" width="63.21875" style="2" customWidth="1"/>
    <col min="13321" max="13321" width="14.44140625" style="2" customWidth="1"/>
    <col min="13322" max="13322" width="14" style="2" customWidth="1"/>
    <col min="13323" max="13323" width="13.77734375" style="2" customWidth="1"/>
    <col min="13324" max="13324" width="14.77734375" style="2" customWidth="1"/>
    <col min="13325" max="13325" width="12.77734375" style="2" customWidth="1"/>
    <col min="13326" max="13326" width="14" style="2" customWidth="1"/>
    <col min="13327" max="13327" width="11" style="2" customWidth="1"/>
    <col min="13328" max="13328" width="8.88671875" style="2"/>
    <col min="13329" max="13329" width="11.77734375" style="2" customWidth="1"/>
    <col min="13330" max="13572" width="8.88671875" style="2"/>
    <col min="13573" max="13573" width="12" style="2" customWidth="1"/>
    <col min="13574" max="13574" width="12.21875" style="2" customWidth="1"/>
    <col min="13575" max="13575" width="42.44140625" style="2" customWidth="1"/>
    <col min="13576" max="13576" width="63.21875" style="2" customWidth="1"/>
    <col min="13577" max="13577" width="14.44140625" style="2" customWidth="1"/>
    <col min="13578" max="13578" width="14" style="2" customWidth="1"/>
    <col min="13579" max="13579" width="13.77734375" style="2" customWidth="1"/>
    <col min="13580" max="13580" width="14.77734375" style="2" customWidth="1"/>
    <col min="13581" max="13581" width="12.77734375" style="2" customWidth="1"/>
    <col min="13582" max="13582" width="14" style="2" customWidth="1"/>
    <col min="13583" max="13583" width="11" style="2" customWidth="1"/>
    <col min="13584" max="13584" width="8.88671875" style="2"/>
    <col min="13585" max="13585" width="11.77734375" style="2" customWidth="1"/>
    <col min="13586" max="13828" width="8.88671875" style="2"/>
    <col min="13829" max="13829" width="12" style="2" customWidth="1"/>
    <col min="13830" max="13830" width="12.21875" style="2" customWidth="1"/>
    <col min="13831" max="13831" width="42.44140625" style="2" customWidth="1"/>
    <col min="13832" max="13832" width="63.21875" style="2" customWidth="1"/>
    <col min="13833" max="13833" width="14.44140625" style="2" customWidth="1"/>
    <col min="13834" max="13834" width="14" style="2" customWidth="1"/>
    <col min="13835" max="13835" width="13.77734375" style="2" customWidth="1"/>
    <col min="13836" max="13836" width="14.77734375" style="2" customWidth="1"/>
    <col min="13837" max="13837" width="12.77734375" style="2" customWidth="1"/>
    <col min="13838" max="13838" width="14" style="2" customWidth="1"/>
    <col min="13839" max="13839" width="11" style="2" customWidth="1"/>
    <col min="13840" max="13840" width="8.88671875" style="2"/>
    <col min="13841" max="13841" width="11.77734375" style="2" customWidth="1"/>
    <col min="13842" max="14084" width="8.88671875" style="2"/>
    <col min="14085" max="14085" width="12" style="2" customWidth="1"/>
    <col min="14086" max="14086" width="12.21875" style="2" customWidth="1"/>
    <col min="14087" max="14087" width="42.44140625" style="2" customWidth="1"/>
    <col min="14088" max="14088" width="63.21875" style="2" customWidth="1"/>
    <col min="14089" max="14089" width="14.44140625" style="2" customWidth="1"/>
    <col min="14090" max="14090" width="14" style="2" customWidth="1"/>
    <col min="14091" max="14091" width="13.77734375" style="2" customWidth="1"/>
    <col min="14092" max="14092" width="14.77734375" style="2" customWidth="1"/>
    <col min="14093" max="14093" width="12.77734375" style="2" customWidth="1"/>
    <col min="14094" max="14094" width="14" style="2" customWidth="1"/>
    <col min="14095" max="14095" width="11" style="2" customWidth="1"/>
    <col min="14096" max="14096" width="8.88671875" style="2"/>
    <col min="14097" max="14097" width="11.77734375" style="2" customWidth="1"/>
    <col min="14098" max="14340" width="8.88671875" style="2"/>
    <col min="14341" max="14341" width="12" style="2" customWidth="1"/>
    <col min="14342" max="14342" width="12.21875" style="2" customWidth="1"/>
    <col min="14343" max="14343" width="42.44140625" style="2" customWidth="1"/>
    <col min="14344" max="14344" width="63.21875" style="2" customWidth="1"/>
    <col min="14345" max="14345" width="14.44140625" style="2" customWidth="1"/>
    <col min="14346" max="14346" width="14" style="2" customWidth="1"/>
    <col min="14347" max="14347" width="13.77734375" style="2" customWidth="1"/>
    <col min="14348" max="14348" width="14.77734375" style="2" customWidth="1"/>
    <col min="14349" max="14349" width="12.77734375" style="2" customWidth="1"/>
    <col min="14350" max="14350" width="14" style="2" customWidth="1"/>
    <col min="14351" max="14351" width="11" style="2" customWidth="1"/>
    <col min="14352" max="14352" width="8.88671875" style="2"/>
    <col min="14353" max="14353" width="11.77734375" style="2" customWidth="1"/>
    <col min="14354" max="14596" width="8.88671875" style="2"/>
    <col min="14597" max="14597" width="12" style="2" customWidth="1"/>
    <col min="14598" max="14598" width="12.21875" style="2" customWidth="1"/>
    <col min="14599" max="14599" width="42.44140625" style="2" customWidth="1"/>
    <col min="14600" max="14600" width="63.21875" style="2" customWidth="1"/>
    <col min="14601" max="14601" width="14.44140625" style="2" customWidth="1"/>
    <col min="14602" max="14602" width="14" style="2" customWidth="1"/>
    <col min="14603" max="14603" width="13.77734375" style="2" customWidth="1"/>
    <col min="14604" max="14604" width="14.77734375" style="2" customWidth="1"/>
    <col min="14605" max="14605" width="12.77734375" style="2" customWidth="1"/>
    <col min="14606" max="14606" width="14" style="2" customWidth="1"/>
    <col min="14607" max="14607" width="11" style="2" customWidth="1"/>
    <col min="14608" max="14608" width="8.88671875" style="2"/>
    <col min="14609" max="14609" width="11.77734375" style="2" customWidth="1"/>
    <col min="14610" max="14852" width="8.88671875" style="2"/>
    <col min="14853" max="14853" width="12" style="2" customWidth="1"/>
    <col min="14854" max="14854" width="12.21875" style="2" customWidth="1"/>
    <col min="14855" max="14855" width="42.44140625" style="2" customWidth="1"/>
    <col min="14856" max="14856" width="63.21875" style="2" customWidth="1"/>
    <col min="14857" max="14857" width="14.44140625" style="2" customWidth="1"/>
    <col min="14858" max="14858" width="14" style="2" customWidth="1"/>
    <col min="14859" max="14859" width="13.77734375" style="2" customWidth="1"/>
    <col min="14860" max="14860" width="14.77734375" style="2" customWidth="1"/>
    <col min="14861" max="14861" width="12.77734375" style="2" customWidth="1"/>
    <col min="14862" max="14862" width="14" style="2" customWidth="1"/>
    <col min="14863" max="14863" width="11" style="2" customWidth="1"/>
    <col min="14864" max="14864" width="8.88671875" style="2"/>
    <col min="14865" max="14865" width="11.77734375" style="2" customWidth="1"/>
    <col min="14866" max="15108" width="8.88671875" style="2"/>
    <col min="15109" max="15109" width="12" style="2" customWidth="1"/>
    <col min="15110" max="15110" width="12.21875" style="2" customWidth="1"/>
    <col min="15111" max="15111" width="42.44140625" style="2" customWidth="1"/>
    <col min="15112" max="15112" width="63.21875" style="2" customWidth="1"/>
    <col min="15113" max="15113" width="14.44140625" style="2" customWidth="1"/>
    <col min="15114" max="15114" width="14" style="2" customWidth="1"/>
    <col min="15115" max="15115" width="13.77734375" style="2" customWidth="1"/>
    <col min="15116" max="15116" width="14.77734375" style="2" customWidth="1"/>
    <col min="15117" max="15117" width="12.77734375" style="2" customWidth="1"/>
    <col min="15118" max="15118" width="14" style="2" customWidth="1"/>
    <col min="15119" max="15119" width="11" style="2" customWidth="1"/>
    <col min="15120" max="15120" width="8.88671875" style="2"/>
    <col min="15121" max="15121" width="11.77734375" style="2" customWidth="1"/>
    <col min="15122" max="15364" width="8.88671875" style="2"/>
    <col min="15365" max="15365" width="12" style="2" customWidth="1"/>
    <col min="15366" max="15366" width="12.21875" style="2" customWidth="1"/>
    <col min="15367" max="15367" width="42.44140625" style="2" customWidth="1"/>
    <col min="15368" max="15368" width="63.21875" style="2" customWidth="1"/>
    <col min="15369" max="15369" width="14.44140625" style="2" customWidth="1"/>
    <col min="15370" max="15370" width="14" style="2" customWidth="1"/>
    <col min="15371" max="15371" width="13.77734375" style="2" customWidth="1"/>
    <col min="15372" max="15372" width="14.77734375" style="2" customWidth="1"/>
    <col min="15373" max="15373" width="12.77734375" style="2" customWidth="1"/>
    <col min="15374" max="15374" width="14" style="2" customWidth="1"/>
    <col min="15375" max="15375" width="11" style="2" customWidth="1"/>
    <col min="15376" max="15376" width="8.88671875" style="2"/>
    <col min="15377" max="15377" width="11.77734375" style="2" customWidth="1"/>
    <col min="15378" max="15620" width="8.88671875" style="2"/>
    <col min="15621" max="15621" width="12" style="2" customWidth="1"/>
    <col min="15622" max="15622" width="12.21875" style="2" customWidth="1"/>
    <col min="15623" max="15623" width="42.44140625" style="2" customWidth="1"/>
    <col min="15624" max="15624" width="63.21875" style="2" customWidth="1"/>
    <col min="15625" max="15625" width="14.44140625" style="2" customWidth="1"/>
    <col min="15626" max="15626" width="14" style="2" customWidth="1"/>
    <col min="15627" max="15627" width="13.77734375" style="2" customWidth="1"/>
    <col min="15628" max="15628" width="14.77734375" style="2" customWidth="1"/>
    <col min="15629" max="15629" width="12.77734375" style="2" customWidth="1"/>
    <col min="15630" max="15630" width="14" style="2" customWidth="1"/>
    <col min="15631" max="15631" width="11" style="2" customWidth="1"/>
    <col min="15632" max="15632" width="8.88671875" style="2"/>
    <col min="15633" max="15633" width="11.77734375" style="2" customWidth="1"/>
    <col min="15634" max="15876" width="8.88671875" style="2"/>
    <col min="15877" max="15877" width="12" style="2" customWidth="1"/>
    <col min="15878" max="15878" width="12.21875" style="2" customWidth="1"/>
    <col min="15879" max="15879" width="42.44140625" style="2" customWidth="1"/>
    <col min="15880" max="15880" width="63.21875" style="2" customWidth="1"/>
    <col min="15881" max="15881" width="14.44140625" style="2" customWidth="1"/>
    <col min="15882" max="15882" width="14" style="2" customWidth="1"/>
    <col min="15883" max="15883" width="13.77734375" style="2" customWidth="1"/>
    <col min="15884" max="15884" width="14.77734375" style="2" customWidth="1"/>
    <col min="15885" max="15885" width="12.77734375" style="2" customWidth="1"/>
    <col min="15886" max="15886" width="14" style="2" customWidth="1"/>
    <col min="15887" max="15887" width="11" style="2" customWidth="1"/>
    <col min="15888" max="15888" width="8.88671875" style="2"/>
    <col min="15889" max="15889" width="11.77734375" style="2" customWidth="1"/>
    <col min="15890" max="16132" width="8.88671875" style="2"/>
    <col min="16133" max="16133" width="12" style="2" customWidth="1"/>
    <col min="16134" max="16134" width="12.21875" style="2" customWidth="1"/>
    <col min="16135" max="16135" width="42.44140625" style="2" customWidth="1"/>
    <col min="16136" max="16136" width="63.21875" style="2" customWidth="1"/>
    <col min="16137" max="16137" width="14.44140625" style="2" customWidth="1"/>
    <col min="16138" max="16138" width="14" style="2" customWidth="1"/>
    <col min="16139" max="16139" width="13.77734375" style="2" customWidth="1"/>
    <col min="16140" max="16140" width="14.77734375" style="2" customWidth="1"/>
    <col min="16141" max="16141" width="12.77734375" style="2" customWidth="1"/>
    <col min="16142" max="16142" width="14" style="2" customWidth="1"/>
    <col min="16143" max="16143" width="11" style="2" customWidth="1"/>
    <col min="16144" max="16144" width="8.88671875" style="2"/>
    <col min="16145" max="16145" width="11.77734375" style="2" customWidth="1"/>
    <col min="16146" max="16384" width="8.88671875" style="2"/>
  </cols>
  <sheetData>
    <row r="1" spans="1:24" ht="19.5" customHeight="1" x14ac:dyDescent="0.3">
      <c r="A1" s="1"/>
      <c r="B1" s="1"/>
      <c r="C1" s="1"/>
      <c r="D1" s="1"/>
      <c r="E1" s="1"/>
      <c r="G1" s="1"/>
      <c r="I1" s="1"/>
      <c r="J1" s="3"/>
      <c r="K1" s="1"/>
      <c r="L1" s="4"/>
      <c r="M1" s="1"/>
      <c r="N1" s="1"/>
      <c r="P1" s="5"/>
    </row>
    <row r="2" spans="1:24" ht="21" customHeight="1" x14ac:dyDescent="0.3">
      <c r="A2" s="72" t="s">
        <v>52</v>
      </c>
      <c r="B2" s="72"/>
      <c r="C2" s="72"/>
      <c r="D2" s="72"/>
      <c r="E2" s="72"/>
      <c r="F2" s="72"/>
      <c r="G2" s="72"/>
      <c r="H2" s="72"/>
      <c r="I2" s="72"/>
      <c r="J2" s="72"/>
      <c r="K2" s="72"/>
      <c r="L2" s="72"/>
      <c r="M2" s="72"/>
      <c r="N2" s="72"/>
      <c r="O2" s="72"/>
      <c r="P2" s="72"/>
    </row>
    <row r="3" spans="1:24" ht="38.25" customHeight="1" x14ac:dyDescent="0.3">
      <c r="A3" s="6"/>
      <c r="B3" s="6"/>
      <c r="C3" s="6"/>
      <c r="D3" s="6"/>
      <c r="E3" s="6"/>
      <c r="F3" s="6"/>
      <c r="G3" s="6"/>
      <c r="H3" s="6"/>
      <c r="I3" s="6"/>
      <c r="J3" s="6"/>
      <c r="K3" s="6"/>
      <c r="M3" s="6"/>
      <c r="P3" s="7" t="s">
        <v>0</v>
      </c>
    </row>
    <row r="4" spans="1:24" s="9" customFormat="1" ht="68.25" customHeight="1" x14ac:dyDescent="0.35">
      <c r="A4" s="73" t="s">
        <v>1</v>
      </c>
      <c r="B4" s="75" t="s">
        <v>2</v>
      </c>
      <c r="C4" s="73" t="s">
        <v>3</v>
      </c>
      <c r="D4" s="73" t="s">
        <v>4</v>
      </c>
      <c r="E4" s="77" t="s">
        <v>5</v>
      </c>
      <c r="F4" s="78"/>
      <c r="G4" s="78"/>
      <c r="H4" s="78"/>
      <c r="I4" s="79"/>
      <c r="J4" s="77" t="s">
        <v>6</v>
      </c>
      <c r="K4" s="78"/>
      <c r="L4" s="79"/>
      <c r="M4" s="8"/>
      <c r="N4" s="8"/>
      <c r="O4" s="73" t="s">
        <v>25</v>
      </c>
      <c r="P4" s="73" t="s">
        <v>26</v>
      </c>
    </row>
    <row r="5" spans="1:24" s="9" customFormat="1" ht="161.4" customHeight="1" x14ac:dyDescent="0.35">
      <c r="A5" s="74"/>
      <c r="B5" s="76"/>
      <c r="C5" s="74"/>
      <c r="D5" s="74"/>
      <c r="E5" s="8" t="s">
        <v>7</v>
      </c>
      <c r="F5" s="8" t="s">
        <v>8</v>
      </c>
      <c r="G5" s="8" t="s">
        <v>9</v>
      </c>
      <c r="H5" s="8" t="s">
        <v>23</v>
      </c>
      <c r="I5" s="8" t="s">
        <v>24</v>
      </c>
      <c r="J5" s="8" t="s">
        <v>7</v>
      </c>
      <c r="K5" s="8" t="s">
        <v>8</v>
      </c>
      <c r="L5" s="8" t="s">
        <v>9</v>
      </c>
      <c r="M5" s="8" t="s">
        <v>23</v>
      </c>
      <c r="N5" s="8" t="s">
        <v>24</v>
      </c>
      <c r="O5" s="74"/>
      <c r="P5" s="74"/>
      <c r="V5" s="10"/>
      <c r="W5" s="10"/>
      <c r="X5" s="10"/>
    </row>
    <row r="6" spans="1:24" s="9" customFormat="1" ht="24.75" customHeight="1" x14ac:dyDescent="0.35">
      <c r="A6" s="11">
        <v>1</v>
      </c>
      <c r="B6" s="11">
        <v>2</v>
      </c>
      <c r="C6" s="11">
        <v>3</v>
      </c>
      <c r="D6" s="11">
        <v>4</v>
      </c>
      <c r="E6" s="11">
        <v>5</v>
      </c>
      <c r="F6" s="11">
        <v>6</v>
      </c>
      <c r="G6" s="11">
        <v>7</v>
      </c>
      <c r="H6" s="11">
        <v>8</v>
      </c>
      <c r="I6" s="11">
        <v>9</v>
      </c>
      <c r="J6" s="11">
        <v>10</v>
      </c>
      <c r="K6" s="11">
        <v>11</v>
      </c>
      <c r="L6" s="11">
        <v>12</v>
      </c>
      <c r="M6" s="11">
        <v>13</v>
      </c>
      <c r="N6" s="11">
        <v>14</v>
      </c>
      <c r="O6" s="11">
        <v>15</v>
      </c>
      <c r="P6" s="11">
        <v>16</v>
      </c>
      <c r="V6" s="12"/>
      <c r="W6" s="12"/>
      <c r="X6" s="12"/>
    </row>
    <row r="7" spans="1:24" s="19" customFormat="1" ht="61.2" x14ac:dyDescent="0.4">
      <c r="A7" s="13" t="s">
        <v>10</v>
      </c>
      <c r="B7" s="13"/>
      <c r="C7" s="14" t="s">
        <v>11</v>
      </c>
      <c r="D7" s="15"/>
      <c r="E7" s="16">
        <f>E8</f>
        <v>42635314.25</v>
      </c>
      <c r="F7" s="16">
        <f t="shared" ref="F7:N7" si="0">F8</f>
        <v>42635314.25</v>
      </c>
      <c r="G7" s="16">
        <f t="shared" si="0"/>
        <v>41157539.679999992</v>
      </c>
      <c r="H7" s="16">
        <f t="shared" si="0"/>
        <v>1477774.5700000005</v>
      </c>
      <c r="I7" s="16">
        <f t="shared" si="0"/>
        <v>41157539.679999992</v>
      </c>
      <c r="J7" s="17" t="e">
        <f t="shared" si="0"/>
        <v>#REF!</v>
      </c>
      <c r="K7" s="17" t="e">
        <f t="shared" si="0"/>
        <v>#REF!</v>
      </c>
      <c r="L7" s="17" t="e">
        <f t="shared" si="0"/>
        <v>#REF!</v>
      </c>
      <c r="M7" s="17" t="e">
        <f t="shared" si="0"/>
        <v>#REF!</v>
      </c>
      <c r="N7" s="17" t="e">
        <f t="shared" si="0"/>
        <v>#REF!</v>
      </c>
      <c r="O7" s="18"/>
      <c r="P7" s="18"/>
      <c r="V7" s="20"/>
      <c r="W7" s="20"/>
      <c r="X7" s="20"/>
    </row>
    <row r="8" spans="1:24" s="19" customFormat="1" ht="166.8" customHeight="1" x14ac:dyDescent="0.4">
      <c r="A8" s="21"/>
      <c r="B8" s="22"/>
      <c r="C8" s="23"/>
      <c r="D8" s="24" t="s">
        <v>40</v>
      </c>
      <c r="E8" s="25">
        <f>E9+E16+E23+E25+E28</f>
        <v>42635314.25</v>
      </c>
      <c r="F8" s="25">
        <f>F9+F16+F23+F25+F28</f>
        <v>42635314.25</v>
      </c>
      <c r="G8" s="25">
        <f>G9+G16+G23+G25+G28</f>
        <v>41157539.679999992</v>
      </c>
      <c r="H8" s="25">
        <f>H9+H16+H23+H25+H28</f>
        <v>1477774.5700000005</v>
      </c>
      <c r="I8" s="25">
        <f>I9+I16+I23+I25+I28</f>
        <v>41157539.679999992</v>
      </c>
      <c r="J8" s="26" t="e">
        <f>J9+J16+J23+#REF!+J25+J28+#REF!</f>
        <v>#REF!</v>
      </c>
      <c r="K8" s="26" t="e">
        <f>K9+K16+K23+#REF!+K25+K28+#REF!</f>
        <v>#REF!</v>
      </c>
      <c r="L8" s="26" t="e">
        <f>L9+L16+L23+#REF!+L25+L28+#REF!</f>
        <v>#REF!</v>
      </c>
      <c r="M8" s="26" t="e">
        <f>M9+M16+M23+#REF!+M25+M28+#REF!</f>
        <v>#REF!</v>
      </c>
      <c r="N8" s="26" t="e">
        <f>N9+N16+N23+#REF!+N25+N28+#REF!</f>
        <v>#REF!</v>
      </c>
      <c r="O8" s="27"/>
      <c r="P8" s="27"/>
    </row>
    <row r="9" spans="1:24" s="19" customFormat="1" ht="42" x14ac:dyDescent="0.4">
      <c r="A9" s="28" t="s">
        <v>15</v>
      </c>
      <c r="B9" s="28" t="s">
        <v>16</v>
      </c>
      <c r="C9" s="29" t="s">
        <v>17</v>
      </c>
      <c r="D9" s="30"/>
      <c r="E9" s="31">
        <f>SUM(E10:E15)</f>
        <v>10411552.449999999</v>
      </c>
      <c r="F9" s="31">
        <f t="shared" ref="F9:I9" si="1">SUM(F10:F15)</f>
        <v>10411552.449999999</v>
      </c>
      <c r="G9" s="31">
        <f t="shared" si="1"/>
        <v>9260021.1099999994</v>
      </c>
      <c r="H9" s="31">
        <f t="shared" si="1"/>
        <v>1151531.3400000003</v>
      </c>
      <c r="I9" s="31">
        <f t="shared" si="1"/>
        <v>9260021.1099999994</v>
      </c>
      <c r="J9" s="32">
        <f t="shared" ref="J9:N9" si="2">SUM(J10:J10)</f>
        <v>0</v>
      </c>
      <c r="K9" s="32">
        <f t="shared" si="2"/>
        <v>0</v>
      </c>
      <c r="L9" s="32">
        <f t="shared" si="2"/>
        <v>0</v>
      </c>
      <c r="M9" s="32">
        <f t="shared" si="2"/>
        <v>0</v>
      </c>
      <c r="N9" s="32">
        <f t="shared" si="2"/>
        <v>0</v>
      </c>
      <c r="O9" s="27"/>
      <c r="P9" s="27"/>
    </row>
    <row r="10" spans="1:24" s="19" customFormat="1" ht="105" x14ac:dyDescent="0.4">
      <c r="A10" s="33"/>
      <c r="B10" s="33"/>
      <c r="C10" s="34" t="s">
        <v>18</v>
      </c>
      <c r="D10" s="35" t="s">
        <v>38</v>
      </c>
      <c r="E10" s="67">
        <v>725000</v>
      </c>
      <c r="F10" s="16">
        <v>725000</v>
      </c>
      <c r="G10" s="68">
        <v>685231.47</v>
      </c>
      <c r="H10" s="16">
        <f t="shared" ref="H10:H29" si="3">F10-I10</f>
        <v>39768.530000000028</v>
      </c>
      <c r="I10" s="68">
        <v>685231.47</v>
      </c>
      <c r="J10" s="37"/>
      <c r="K10" s="17"/>
      <c r="L10" s="17"/>
      <c r="M10" s="17"/>
      <c r="N10" s="17"/>
      <c r="O10" s="27" t="s">
        <v>42</v>
      </c>
      <c r="P10" s="27" t="s">
        <v>66</v>
      </c>
    </row>
    <row r="11" spans="1:24" s="19" customFormat="1" ht="168" x14ac:dyDescent="0.4">
      <c r="A11" s="33"/>
      <c r="B11" s="33"/>
      <c r="C11" s="34"/>
      <c r="D11" s="35" t="s">
        <v>45</v>
      </c>
      <c r="E11" s="67">
        <v>8060914.25</v>
      </c>
      <c r="F11" s="16">
        <v>8060914.25</v>
      </c>
      <c r="G11" s="68">
        <v>6957699.9199999999</v>
      </c>
      <c r="H11" s="16">
        <f t="shared" si="3"/>
        <v>1103214.33</v>
      </c>
      <c r="I11" s="68">
        <v>6957699.9199999999</v>
      </c>
      <c r="J11" s="37"/>
      <c r="K11" s="17"/>
      <c r="L11" s="17"/>
      <c r="M11" s="17"/>
      <c r="N11" s="17"/>
      <c r="O11" s="27" t="s">
        <v>48</v>
      </c>
      <c r="P11" s="27" t="s">
        <v>67</v>
      </c>
    </row>
    <row r="12" spans="1:24" s="19" customFormat="1" ht="105" x14ac:dyDescent="0.4">
      <c r="A12" s="33"/>
      <c r="B12" s="33"/>
      <c r="C12" s="34"/>
      <c r="D12" s="35" t="s">
        <v>39</v>
      </c>
      <c r="E12" s="67">
        <v>203638.2</v>
      </c>
      <c r="F12" s="16">
        <v>203638.2</v>
      </c>
      <c r="G12" s="68">
        <v>203460.8</v>
      </c>
      <c r="H12" s="16">
        <f t="shared" si="3"/>
        <v>177.40000000002328</v>
      </c>
      <c r="I12" s="68">
        <v>203460.8</v>
      </c>
      <c r="J12" s="37"/>
      <c r="K12" s="17"/>
      <c r="L12" s="17"/>
      <c r="M12" s="17"/>
      <c r="N12" s="17"/>
      <c r="O12" s="27" t="s">
        <v>43</v>
      </c>
      <c r="P12" s="27" t="s">
        <v>56</v>
      </c>
    </row>
    <row r="13" spans="1:24" s="19" customFormat="1" ht="84" x14ac:dyDescent="0.4">
      <c r="A13" s="33"/>
      <c r="B13" s="33"/>
      <c r="C13" s="34"/>
      <c r="D13" s="35" t="s">
        <v>53</v>
      </c>
      <c r="E13" s="67">
        <v>250000</v>
      </c>
      <c r="F13" s="16">
        <v>250000</v>
      </c>
      <c r="G13" s="68">
        <v>250000</v>
      </c>
      <c r="H13" s="16">
        <f t="shared" si="3"/>
        <v>0</v>
      </c>
      <c r="I13" s="68">
        <v>250000</v>
      </c>
      <c r="J13" s="37"/>
      <c r="K13" s="17"/>
      <c r="L13" s="17"/>
      <c r="M13" s="17"/>
      <c r="N13" s="17"/>
      <c r="O13" s="27" t="s">
        <v>57</v>
      </c>
      <c r="P13" s="27"/>
    </row>
    <row r="14" spans="1:24" s="19" customFormat="1" ht="84" x14ac:dyDescent="0.4">
      <c r="A14" s="33"/>
      <c r="B14" s="33"/>
      <c r="C14" s="34"/>
      <c r="D14" s="35" t="s">
        <v>54</v>
      </c>
      <c r="E14" s="67">
        <v>479000</v>
      </c>
      <c r="F14" s="16">
        <v>479000</v>
      </c>
      <c r="G14" s="68">
        <v>470976.41</v>
      </c>
      <c r="H14" s="16">
        <f t="shared" si="3"/>
        <v>8023.5900000000256</v>
      </c>
      <c r="I14" s="68">
        <v>470976.41</v>
      </c>
      <c r="J14" s="37"/>
      <c r="K14" s="17"/>
      <c r="L14" s="17"/>
      <c r="M14" s="17"/>
      <c r="N14" s="17"/>
      <c r="O14" s="27" t="s">
        <v>58</v>
      </c>
      <c r="P14" s="27" t="s">
        <v>63</v>
      </c>
    </row>
    <row r="15" spans="1:24" s="19" customFormat="1" ht="282" customHeight="1" x14ac:dyDescent="0.4">
      <c r="A15" s="33"/>
      <c r="B15" s="33"/>
      <c r="C15" s="34"/>
      <c r="D15" s="35" t="s">
        <v>55</v>
      </c>
      <c r="E15" s="67">
        <v>693000</v>
      </c>
      <c r="F15" s="16">
        <v>693000</v>
      </c>
      <c r="G15" s="68">
        <v>692652.51</v>
      </c>
      <c r="H15" s="16">
        <f t="shared" si="3"/>
        <v>347.48999999999069</v>
      </c>
      <c r="I15" s="68">
        <v>692652.51</v>
      </c>
      <c r="J15" s="37"/>
      <c r="K15" s="17"/>
      <c r="L15" s="17"/>
      <c r="M15" s="17"/>
      <c r="N15" s="17"/>
      <c r="O15" s="27" t="s">
        <v>59</v>
      </c>
      <c r="P15" s="27" t="s">
        <v>64</v>
      </c>
    </row>
    <row r="16" spans="1:24" s="19" customFormat="1" ht="42" x14ac:dyDescent="0.4">
      <c r="A16" s="38" t="s">
        <v>12</v>
      </c>
      <c r="B16" s="39" t="s">
        <v>13</v>
      </c>
      <c r="C16" s="40" t="s">
        <v>14</v>
      </c>
      <c r="D16" s="41"/>
      <c r="E16" s="31">
        <f>SUM(E17:E22)</f>
        <v>17618700</v>
      </c>
      <c r="F16" s="31">
        <f t="shared" ref="F16:I16" si="4">SUM(F17:F22)</f>
        <v>17618700</v>
      </c>
      <c r="G16" s="31">
        <f t="shared" si="4"/>
        <v>17613436.219999999</v>
      </c>
      <c r="H16" s="31">
        <f t="shared" si="4"/>
        <v>5263.7800000000279</v>
      </c>
      <c r="I16" s="31">
        <f t="shared" si="4"/>
        <v>17613436.219999999</v>
      </c>
      <c r="J16" s="42">
        <f>SUM(J17:J18)</f>
        <v>0</v>
      </c>
      <c r="K16" s="42">
        <f>SUM(K17:K18)</f>
        <v>0</v>
      </c>
      <c r="L16" s="42">
        <f>SUM(L17:L18)</f>
        <v>0</v>
      </c>
      <c r="M16" s="42">
        <f>SUM(M17:M18)</f>
        <v>0</v>
      </c>
      <c r="N16" s="42">
        <f>SUM(N17:N18)</f>
        <v>0</v>
      </c>
      <c r="O16" s="27"/>
      <c r="P16" s="27"/>
    </row>
    <row r="17" spans="1:16" s="19" customFormat="1" ht="87" customHeight="1" x14ac:dyDescent="0.4">
      <c r="A17" s="43"/>
      <c r="B17" s="44"/>
      <c r="C17" s="34" t="s">
        <v>18</v>
      </c>
      <c r="D17" s="35" t="s">
        <v>27</v>
      </c>
      <c r="E17" s="67">
        <v>928000</v>
      </c>
      <c r="F17" s="69">
        <v>928000</v>
      </c>
      <c r="G17" s="69">
        <f>852100+74900</f>
        <v>927000</v>
      </c>
      <c r="H17" s="16">
        <f t="shared" si="3"/>
        <v>1000</v>
      </c>
      <c r="I17" s="69">
        <f>852100+74900</f>
        <v>927000</v>
      </c>
      <c r="J17" s="46"/>
      <c r="K17" s="46"/>
      <c r="L17" s="46"/>
      <c r="M17" s="17"/>
      <c r="N17" s="46"/>
      <c r="O17" s="27" t="s">
        <v>41</v>
      </c>
      <c r="P17" s="47" t="s">
        <v>44</v>
      </c>
    </row>
    <row r="18" spans="1:16" s="19" customFormat="1" ht="105" x14ac:dyDescent="0.4">
      <c r="A18" s="33"/>
      <c r="B18" s="48"/>
      <c r="C18" s="40"/>
      <c r="D18" s="35" t="s">
        <v>60</v>
      </c>
      <c r="E18" s="67">
        <v>100000</v>
      </c>
      <c r="F18" s="69">
        <v>100000</v>
      </c>
      <c r="G18" s="69">
        <v>96030</v>
      </c>
      <c r="H18" s="16">
        <f t="shared" si="3"/>
        <v>3970</v>
      </c>
      <c r="I18" s="69">
        <v>96030</v>
      </c>
      <c r="J18" s="17"/>
      <c r="K18" s="17"/>
      <c r="L18" s="17"/>
      <c r="M18" s="17"/>
      <c r="N18" s="17"/>
      <c r="O18" s="49" t="s">
        <v>43</v>
      </c>
      <c r="P18" s="49" t="s">
        <v>56</v>
      </c>
    </row>
    <row r="19" spans="1:16" s="19" customFormat="1" ht="129" customHeight="1" x14ac:dyDescent="0.4">
      <c r="A19" s="33"/>
      <c r="B19" s="48"/>
      <c r="C19" s="40"/>
      <c r="D19" s="35" t="s">
        <v>61</v>
      </c>
      <c r="E19" s="67">
        <v>12697652.800000001</v>
      </c>
      <c r="F19" s="69">
        <v>12697652.800000001</v>
      </c>
      <c r="G19" s="69">
        <v>12697652.800000001</v>
      </c>
      <c r="H19" s="16">
        <f t="shared" si="3"/>
        <v>0</v>
      </c>
      <c r="I19" s="69">
        <v>12697652.800000001</v>
      </c>
      <c r="J19" s="17"/>
      <c r="K19" s="17"/>
      <c r="L19" s="17"/>
      <c r="M19" s="17"/>
      <c r="N19" s="17"/>
      <c r="O19" s="49" t="s">
        <v>50</v>
      </c>
      <c r="P19" s="49"/>
    </row>
    <row r="20" spans="1:16" s="19" customFormat="1" ht="52.8" customHeight="1" x14ac:dyDescent="0.4">
      <c r="A20" s="33"/>
      <c r="B20" s="48"/>
      <c r="C20" s="40"/>
      <c r="D20" s="35" t="s">
        <v>46</v>
      </c>
      <c r="E20" s="67">
        <v>2357347.2000000002</v>
      </c>
      <c r="F20" s="69">
        <v>2357347.2000000002</v>
      </c>
      <c r="G20" s="69">
        <v>2357347.2000000002</v>
      </c>
      <c r="H20" s="16">
        <f t="shared" si="3"/>
        <v>0</v>
      </c>
      <c r="I20" s="69">
        <v>2357347.2000000002</v>
      </c>
      <c r="J20" s="17"/>
      <c r="K20" s="17"/>
      <c r="L20" s="17"/>
      <c r="M20" s="17"/>
      <c r="N20" s="17"/>
      <c r="O20" s="49" t="s">
        <v>49</v>
      </c>
      <c r="P20" s="49"/>
    </row>
    <row r="21" spans="1:16" s="19" customFormat="1" ht="109.8" customHeight="1" x14ac:dyDescent="0.4">
      <c r="A21" s="33"/>
      <c r="B21" s="48"/>
      <c r="C21" s="40"/>
      <c r="D21" s="35" t="s">
        <v>54</v>
      </c>
      <c r="E21" s="67">
        <v>510700</v>
      </c>
      <c r="F21" s="69">
        <v>510700</v>
      </c>
      <c r="G21" s="69">
        <v>510409.62</v>
      </c>
      <c r="H21" s="16">
        <f t="shared" si="3"/>
        <v>290.38000000000466</v>
      </c>
      <c r="I21" s="69">
        <v>510409.62</v>
      </c>
      <c r="J21" s="17"/>
      <c r="K21" s="17"/>
      <c r="L21" s="17"/>
      <c r="M21" s="17"/>
      <c r="N21" s="17"/>
      <c r="O21" s="27" t="s">
        <v>58</v>
      </c>
      <c r="P21" s="49" t="s">
        <v>63</v>
      </c>
    </row>
    <row r="22" spans="1:16" s="19" customFormat="1" ht="286.8" customHeight="1" x14ac:dyDescent="0.4">
      <c r="A22" s="33"/>
      <c r="B22" s="48"/>
      <c r="C22" s="40"/>
      <c r="D22" s="35" t="s">
        <v>55</v>
      </c>
      <c r="E22" s="67">
        <v>1025000</v>
      </c>
      <c r="F22" s="69">
        <v>1025000</v>
      </c>
      <c r="G22" s="69">
        <v>1024996.6</v>
      </c>
      <c r="H22" s="16">
        <f t="shared" si="3"/>
        <v>3.4000000000232831</v>
      </c>
      <c r="I22" s="69">
        <v>1024996.6</v>
      </c>
      <c r="J22" s="17"/>
      <c r="K22" s="17"/>
      <c r="L22" s="17"/>
      <c r="M22" s="17"/>
      <c r="N22" s="17"/>
      <c r="O22" s="27" t="s">
        <v>59</v>
      </c>
      <c r="P22" s="49" t="s">
        <v>64</v>
      </c>
    </row>
    <row r="23" spans="1:16" s="19" customFormat="1" ht="42" x14ac:dyDescent="0.4">
      <c r="A23" s="28" t="s">
        <v>37</v>
      </c>
      <c r="B23" s="50">
        <v>2040</v>
      </c>
      <c r="C23" s="29" t="s">
        <v>22</v>
      </c>
      <c r="D23" s="30"/>
      <c r="E23" s="31">
        <f>E24</f>
        <v>5275900</v>
      </c>
      <c r="F23" s="31">
        <f t="shared" ref="F23:N23" si="5">F24</f>
        <v>5275900</v>
      </c>
      <c r="G23" s="31">
        <f t="shared" si="5"/>
        <v>5053268.29</v>
      </c>
      <c r="H23" s="31">
        <f t="shared" si="5"/>
        <v>222631.70999999996</v>
      </c>
      <c r="I23" s="31">
        <f t="shared" si="5"/>
        <v>5053268.29</v>
      </c>
      <c r="J23" s="42">
        <f t="shared" si="5"/>
        <v>0</v>
      </c>
      <c r="K23" s="42">
        <f t="shared" si="5"/>
        <v>0</v>
      </c>
      <c r="L23" s="42">
        <f t="shared" si="5"/>
        <v>0</v>
      </c>
      <c r="M23" s="42">
        <f t="shared" si="5"/>
        <v>0</v>
      </c>
      <c r="N23" s="42">
        <f t="shared" si="5"/>
        <v>0</v>
      </c>
      <c r="O23" s="27"/>
      <c r="P23" s="47"/>
    </row>
    <row r="24" spans="1:16" s="19" customFormat="1" ht="84" x14ac:dyDescent="0.4">
      <c r="A24" s="50"/>
      <c r="B24" s="50"/>
      <c r="C24" s="34" t="s">
        <v>18</v>
      </c>
      <c r="D24" s="51" t="s">
        <v>28</v>
      </c>
      <c r="E24" s="16">
        <v>5275900</v>
      </c>
      <c r="F24" s="16">
        <v>5275900</v>
      </c>
      <c r="G24" s="69">
        <v>5053268.29</v>
      </c>
      <c r="H24" s="16">
        <f t="shared" si="3"/>
        <v>222631.70999999996</v>
      </c>
      <c r="I24" s="69">
        <v>5053268.29</v>
      </c>
      <c r="J24" s="17"/>
      <c r="K24" s="17"/>
      <c r="L24" s="17"/>
      <c r="M24" s="17"/>
      <c r="N24" s="17"/>
      <c r="O24" s="27" t="s">
        <v>29</v>
      </c>
      <c r="P24" s="27" t="s">
        <v>65</v>
      </c>
    </row>
    <row r="25" spans="1:16" s="19" customFormat="1" ht="42" x14ac:dyDescent="0.4">
      <c r="A25" s="52" t="s">
        <v>30</v>
      </c>
      <c r="B25" s="53" t="s">
        <v>31</v>
      </c>
      <c r="C25" s="54" t="s">
        <v>34</v>
      </c>
      <c r="D25" s="35"/>
      <c r="E25" s="25">
        <f>E26+E27</f>
        <v>2396861.7999999998</v>
      </c>
      <c r="F25" s="25">
        <f t="shared" ref="F25:N25" si="6">F26+F27</f>
        <v>2396861.7999999998</v>
      </c>
      <c r="G25" s="25">
        <f t="shared" si="6"/>
        <v>2396861.7999999998</v>
      </c>
      <c r="H25" s="25">
        <f t="shared" si="6"/>
        <v>0</v>
      </c>
      <c r="I25" s="25">
        <f t="shared" si="6"/>
        <v>2396861.7999999998</v>
      </c>
      <c r="J25" s="25">
        <f t="shared" si="6"/>
        <v>0</v>
      </c>
      <c r="K25" s="25">
        <f t="shared" si="6"/>
        <v>0</v>
      </c>
      <c r="L25" s="25">
        <f t="shared" si="6"/>
        <v>0</v>
      </c>
      <c r="M25" s="25">
        <f t="shared" si="6"/>
        <v>0</v>
      </c>
      <c r="N25" s="25">
        <f t="shared" si="6"/>
        <v>0</v>
      </c>
      <c r="O25" s="27"/>
      <c r="P25" s="27"/>
    </row>
    <row r="26" spans="1:16" s="19" customFormat="1" ht="105" x14ac:dyDescent="0.4">
      <c r="A26" s="55"/>
      <c r="B26" s="55"/>
      <c r="C26" s="34" t="s">
        <v>18</v>
      </c>
      <c r="D26" s="51" t="s">
        <v>39</v>
      </c>
      <c r="E26" s="16">
        <v>196361.8</v>
      </c>
      <c r="F26" s="16">
        <v>196361.8</v>
      </c>
      <c r="G26" s="16">
        <v>196361.8</v>
      </c>
      <c r="H26" s="16">
        <f t="shared" si="3"/>
        <v>0</v>
      </c>
      <c r="I26" s="16">
        <v>196361.8</v>
      </c>
      <c r="J26" s="17"/>
      <c r="K26" s="17"/>
      <c r="L26" s="17"/>
      <c r="M26" s="17"/>
      <c r="N26" s="17"/>
      <c r="O26" s="27" t="s">
        <v>43</v>
      </c>
      <c r="P26" s="27"/>
    </row>
    <row r="27" spans="1:16" s="19" customFormat="1" ht="105" x14ac:dyDescent="0.4">
      <c r="A27" s="55"/>
      <c r="B27" s="55"/>
      <c r="C27" s="34"/>
      <c r="D27" s="45" t="s">
        <v>47</v>
      </c>
      <c r="E27" s="36">
        <v>2200500</v>
      </c>
      <c r="F27" s="16">
        <v>2200500</v>
      </c>
      <c r="G27" s="16">
        <v>2200500</v>
      </c>
      <c r="H27" s="16">
        <f t="shared" si="3"/>
        <v>0</v>
      </c>
      <c r="I27" s="56">
        <v>2200500</v>
      </c>
      <c r="J27" s="17"/>
      <c r="K27" s="17"/>
      <c r="L27" s="17"/>
      <c r="M27" s="17"/>
      <c r="N27" s="17"/>
      <c r="O27" s="27" t="s">
        <v>50</v>
      </c>
      <c r="P27" s="27"/>
    </row>
    <row r="28" spans="1:16" s="19" customFormat="1" ht="63" x14ac:dyDescent="0.4">
      <c r="A28" s="52" t="s">
        <v>32</v>
      </c>
      <c r="B28" s="53" t="s">
        <v>33</v>
      </c>
      <c r="C28" s="57" t="s">
        <v>35</v>
      </c>
      <c r="D28" s="35"/>
      <c r="E28" s="25">
        <f>E29</f>
        <v>6932300</v>
      </c>
      <c r="F28" s="25">
        <f t="shared" ref="F28:N28" si="7">F29</f>
        <v>6932300</v>
      </c>
      <c r="G28" s="25">
        <f t="shared" si="7"/>
        <v>6833952.2599999998</v>
      </c>
      <c r="H28" s="25">
        <f t="shared" si="7"/>
        <v>98347.740000000224</v>
      </c>
      <c r="I28" s="25">
        <f t="shared" si="7"/>
        <v>6833952.2599999998</v>
      </c>
      <c r="J28" s="26">
        <f t="shared" si="7"/>
        <v>0</v>
      </c>
      <c r="K28" s="26">
        <f t="shared" si="7"/>
        <v>0</v>
      </c>
      <c r="L28" s="26">
        <f t="shared" si="7"/>
        <v>0</v>
      </c>
      <c r="M28" s="26">
        <f t="shared" si="7"/>
        <v>0</v>
      </c>
      <c r="N28" s="26">
        <f t="shared" si="7"/>
        <v>0</v>
      </c>
      <c r="O28" s="27"/>
      <c r="P28" s="27"/>
    </row>
    <row r="29" spans="1:16" s="19" customFormat="1" ht="150" customHeight="1" x14ac:dyDescent="0.4">
      <c r="A29" s="55"/>
      <c r="B29" s="55"/>
      <c r="C29" s="34" t="s">
        <v>18</v>
      </c>
      <c r="D29" s="45" t="s">
        <v>36</v>
      </c>
      <c r="E29" s="16">
        <v>6932300</v>
      </c>
      <c r="F29" s="16">
        <v>6932300</v>
      </c>
      <c r="G29" s="69">
        <v>6833952.2599999998</v>
      </c>
      <c r="H29" s="16">
        <f t="shared" si="3"/>
        <v>98347.740000000224</v>
      </c>
      <c r="I29" s="69">
        <v>6833952.2599999998</v>
      </c>
      <c r="J29" s="17"/>
      <c r="K29" s="17"/>
      <c r="L29" s="17"/>
      <c r="M29" s="17"/>
      <c r="N29" s="17"/>
      <c r="O29" s="27" t="s">
        <v>29</v>
      </c>
      <c r="P29" s="47" t="s">
        <v>62</v>
      </c>
    </row>
    <row r="30" spans="1:16" s="59" customFormat="1" ht="21" x14ac:dyDescent="0.4">
      <c r="A30" s="19"/>
      <c r="B30" s="19"/>
      <c r="C30" s="19"/>
      <c r="D30" s="19"/>
      <c r="E30" s="58"/>
      <c r="F30" s="58"/>
      <c r="G30" s="58"/>
      <c r="H30" s="58"/>
      <c r="I30" s="58"/>
      <c r="J30" s="58" t="e">
        <f>#REF!+J17</f>
        <v>#REF!</v>
      </c>
      <c r="K30" s="58" t="e">
        <f>#REF!+K17</f>
        <v>#REF!</v>
      </c>
      <c r="L30" s="58" t="e">
        <f>#REF!+L17</f>
        <v>#REF!</v>
      </c>
      <c r="M30" s="58" t="e">
        <f>#REF!+M17</f>
        <v>#REF!</v>
      </c>
      <c r="N30" s="58" t="e">
        <f>#REF!+N17</f>
        <v>#REF!</v>
      </c>
    </row>
    <row r="31" spans="1:16" s="59" customFormat="1" ht="21" x14ac:dyDescent="0.4">
      <c r="A31" s="19"/>
      <c r="B31" s="19"/>
      <c r="C31" s="19"/>
      <c r="D31" s="19"/>
    </row>
    <row r="32" spans="1:16" s="59" customFormat="1" ht="18" customHeight="1" x14ac:dyDescent="0.3">
      <c r="A32" s="70" t="s">
        <v>51</v>
      </c>
      <c r="B32" s="70"/>
      <c r="C32" s="70"/>
      <c r="D32" s="70"/>
      <c r="E32" s="71"/>
      <c r="F32" s="71"/>
      <c r="G32" s="71"/>
      <c r="H32" s="71"/>
      <c r="I32" s="71"/>
      <c r="M32" s="60"/>
      <c r="N32" s="60"/>
    </row>
    <row r="33" spans="1:14" s="59" customFormat="1" ht="21" x14ac:dyDescent="0.3">
      <c r="A33" s="61"/>
      <c r="B33" s="61"/>
      <c r="C33" s="61"/>
      <c r="D33" s="62"/>
      <c r="E33" s="60"/>
      <c r="F33" s="60"/>
      <c r="G33" s="60"/>
      <c r="H33" s="60"/>
      <c r="I33" s="60"/>
      <c r="J33" s="59" t="s">
        <v>21</v>
      </c>
      <c r="M33" s="60"/>
      <c r="N33" s="60"/>
    </row>
    <row r="34" spans="1:14" s="19" customFormat="1" ht="21" x14ac:dyDescent="0.4">
      <c r="A34" s="63" t="s">
        <v>19</v>
      </c>
      <c r="B34" s="64"/>
      <c r="C34" s="62"/>
      <c r="D34" s="65"/>
    </row>
    <row r="35" spans="1:14" s="19" customFormat="1" ht="21" x14ac:dyDescent="0.4">
      <c r="A35" s="63" t="s">
        <v>20</v>
      </c>
      <c r="B35" s="64"/>
      <c r="C35" s="62"/>
      <c r="D35" s="65"/>
    </row>
    <row r="36" spans="1:14" x14ac:dyDescent="0.3">
      <c r="A36" s="66"/>
      <c r="B36" s="66"/>
      <c r="C36" s="66"/>
      <c r="D36" s="66"/>
    </row>
  </sheetData>
  <mergeCells count="11">
    <mergeCell ref="A32:D32"/>
    <mergeCell ref="E32:I32"/>
    <mergeCell ref="A2:P2"/>
    <mergeCell ref="A4:A5"/>
    <mergeCell ref="B4:B5"/>
    <mergeCell ref="C4:C5"/>
    <mergeCell ref="D4:D5"/>
    <mergeCell ref="E4:I4"/>
    <mergeCell ref="J4:L4"/>
    <mergeCell ref="O4:O5"/>
    <mergeCell ref="P4:P5"/>
  </mergeCells>
  <pageMargins left="0.39370078740157483" right="0" top="0.19685039370078741" bottom="0" header="0.31496062992125984" footer="0.31496062992125984"/>
  <pageSetup paperSize="9" scale="17"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'2024'!Заголовки_для_печати</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2025-10-09T08:48:36Z</cp:lastPrinted>
  <dcterms:created xsi:type="dcterms:W3CDTF">2020-06-01T11:28:08Z</dcterms:created>
  <dcterms:modified xsi:type="dcterms:W3CDTF">2026-06-22T07:24:05Z</dcterms:modified>
</cp:coreProperties>
</file>